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Проекты участка\Инвестиционные проекты (ФЗ № 35)\Отчеты по ИП\2025\СарФ - Отчет за 1 квартал 2025 года\Саратов\"/>
    </mc:Choice>
  </mc:AlternateContent>
  <bookViews>
    <workbookView xWindow="0" yWindow="0" windowWidth="28800" windowHeight="11835"/>
  </bookViews>
  <sheets>
    <sheet name="10" sheetId="1" r:id="rId1"/>
  </sheets>
  <definedNames>
    <definedName name="TABLE" localSheetId="0">'10'!#REF!</definedName>
    <definedName name="TABLE_2" localSheetId="0">'10'!#REF!</definedName>
    <definedName name="_xlnm.Print_Area" localSheetId="0">'10'!$A$1:$T$40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0" i="1" l="1"/>
  <c r="R31" i="1"/>
  <c r="R33" i="1"/>
  <c r="R34" i="1"/>
  <c r="R36" i="1"/>
  <c r="R37" i="1"/>
  <c r="R38" i="1"/>
  <c r="R40" i="1"/>
  <c r="Q31" i="1" l="1"/>
  <c r="Q32" i="1"/>
  <c r="Q33" i="1"/>
  <c r="Q34" i="1"/>
  <c r="Q36" i="1"/>
  <c r="Q37" i="1"/>
  <c r="Q38" i="1"/>
  <c r="Q40" i="1"/>
  <c r="R20" i="1"/>
  <c r="H40" i="1" l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G40" i="1"/>
  <c r="G39" i="1"/>
  <c r="G38" i="1"/>
  <c r="G37" i="1"/>
  <c r="G36" i="1"/>
  <c r="G35" i="1"/>
  <c r="G34" i="1"/>
  <c r="G33" i="1"/>
  <c r="G32" i="1"/>
  <c r="G31" i="1"/>
  <c r="G30" i="1"/>
  <c r="G28" i="1"/>
  <c r="G27" i="1"/>
  <c r="G26" i="1"/>
  <c r="G25" i="1"/>
  <c r="G24" i="1"/>
  <c r="F39" i="1"/>
  <c r="F40" i="1"/>
  <c r="F31" i="1"/>
  <c r="F33" i="1"/>
  <c r="F34" i="1"/>
  <c r="F35" i="1"/>
  <c r="F36" i="1"/>
  <c r="F37" i="1"/>
  <c r="F38" i="1"/>
  <c r="Q35" i="1" l="1"/>
  <c r="R39" i="1"/>
  <c r="R28" i="1"/>
  <c r="R26" i="1"/>
  <c r="D18" i="1"/>
  <c r="E23" i="1"/>
  <c r="I23" i="1"/>
  <c r="J23" i="1"/>
  <c r="K23" i="1"/>
  <c r="L23" i="1"/>
  <c r="M23" i="1"/>
  <c r="N23" i="1"/>
  <c r="P23" i="1"/>
  <c r="D23" i="1"/>
  <c r="E19" i="1"/>
  <c r="I19" i="1"/>
  <c r="I18" i="1" s="1"/>
  <c r="J19" i="1"/>
  <c r="K19" i="1"/>
  <c r="K18" i="1" s="1"/>
  <c r="L19" i="1"/>
  <c r="M19" i="1"/>
  <c r="N19" i="1"/>
  <c r="O19" i="1"/>
  <c r="P19" i="1"/>
  <c r="D19" i="1"/>
  <c r="M18" i="1" l="1"/>
  <c r="P18" i="1"/>
  <c r="L18" i="1"/>
  <c r="N18" i="1"/>
  <c r="J18" i="1"/>
  <c r="E18" i="1"/>
  <c r="F30" i="1"/>
  <c r="O23" i="1" s="1"/>
  <c r="O18" i="1" s="1"/>
  <c r="F21" i="1"/>
  <c r="F22" i="1"/>
  <c r="F28" i="1"/>
  <c r="F23" i="1" l="1"/>
  <c r="G29" i="1" l="1"/>
  <c r="R29" i="1" l="1"/>
  <c r="F20" i="1"/>
  <c r="F19" i="1" s="1"/>
  <c r="F18" i="1" s="1"/>
  <c r="Q30" i="1" l="1"/>
  <c r="G23" i="1"/>
  <c r="H24" i="1"/>
  <c r="H22" i="1"/>
  <c r="G22" i="1"/>
  <c r="H21" i="1"/>
  <c r="G21" i="1"/>
  <c r="H20" i="1"/>
  <c r="G20" i="1"/>
  <c r="Q20" i="1" s="1"/>
  <c r="H23" i="1" l="1"/>
  <c r="R24" i="1"/>
  <c r="H19" i="1"/>
  <c r="H18" i="1" s="1"/>
  <c r="Q22" i="1"/>
  <c r="Q19" i="1" s="1"/>
  <c r="S23" i="1"/>
  <c r="R23" i="1"/>
  <c r="Q21" i="1"/>
  <c r="G19" i="1"/>
  <c r="Q23" i="1"/>
  <c r="S19" i="1" l="1"/>
  <c r="R19" i="1"/>
  <c r="G18" i="1"/>
  <c r="Q18" i="1"/>
  <c r="R18" i="1" l="1"/>
  <c r="S18" i="1"/>
</calcChain>
</file>

<file path=xl/sharedStrings.xml><?xml version="1.0" encoding="utf-8"?>
<sst xmlns="http://schemas.openxmlformats.org/spreadsheetml/2006/main" count="110" uniqueCount="99">
  <si>
    <t>Приложение № 10</t>
  </si>
  <si>
    <t>к приказу Минэнерго России
от 25 апреля 2018 г. № 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</si>
  <si>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</si>
  <si>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</si>
  <si>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</si>
  <si>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</si>
  <si>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</si>
  <si>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Саратовского филиала ООО "Газпром энерго"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</si>
  <si>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</si>
  <si>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</si>
  <si>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</si>
  <si>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</si>
  <si>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</si>
  <si>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</si>
  <si>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</si>
  <si>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</si>
  <si>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</si>
  <si>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</si>
  <si>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</si>
  <si>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</si>
  <si>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</si>
  <si>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</si>
  <si>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</si>
  <si>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</si>
  <si>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</si>
  <si>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</si>
  <si>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%</t>
  </si>
  <si>
    <t>План</t>
  </si>
  <si>
    <t>Факт</t>
  </si>
  <si>
    <t>ВСЕГО по инвестиционной программе, в том числе:</t>
  </si>
  <si>
    <t>Г</t>
  </si>
  <si>
    <t>Прочие инвестиционные проекты, всего, в том числе:</t>
  </si>
  <si>
    <t>2025</t>
  </si>
  <si>
    <t>Приказом министерства промышленности и энергетики Саратовской области № 156 от 18.07.2024 (изменения на период 2024-2029 к приказу № 312 от 31.10.2019)</t>
  </si>
  <si>
    <t>Развитие и модернизация учета электрической энергии (мощности)</t>
  </si>
  <si>
    <t>1.1</t>
  </si>
  <si>
    <t>Установка приборов учета электрической энергии в поселке Пристанное</t>
  </si>
  <si>
    <t>Y_1-27</t>
  </si>
  <si>
    <t>1.2</t>
  </si>
  <si>
    <t>Установка приборов учета электрической энергии в поселке Красный Октябрь</t>
  </si>
  <si>
    <t>Y_1-25</t>
  </si>
  <si>
    <t>1.3</t>
  </si>
  <si>
    <t>Установка приборов учета и их интеграция в систему сбора и передачи данных (установка в соответствии с Федеральным законом от 27.12.2018 № 522-ФЗ при истечении МПИ или срока эксплуатации) уровня напряжения 0,2 (0,4) кВ в поселках Красный Октябрь, Елшанка, Александров Гай, Садовый, Мокроус</t>
  </si>
  <si>
    <t>Y_2-24-29</t>
  </si>
  <si>
    <t>2.1</t>
  </si>
  <si>
    <t>Приобретение кабелетрассоискателя (Атлет АГ-319К-СКИ) - 2 штуки</t>
  </si>
  <si>
    <t>Y_4-24</t>
  </si>
  <si>
    <t>2.2</t>
  </si>
  <si>
    <t>Приобретение прибора для измерения сопротивления (Омметр Виток) - 1 штука</t>
  </si>
  <si>
    <t>Y_5-24</t>
  </si>
  <si>
    <t>2.3</t>
  </si>
  <si>
    <t>Приобретение дистанционного контроля высоковольтного оборудования (Прибор Ультраскан 2004-М) - 1 штука</t>
  </si>
  <si>
    <t>Y_6-24</t>
  </si>
  <si>
    <t>2.4</t>
  </si>
  <si>
    <t>Приобретение комплекта визуального и измерительного контроля (Комплект инструмента ВИК-Инспектор) - 1 штука</t>
  </si>
  <si>
    <t>Y_7-24</t>
  </si>
  <si>
    <t>2.5</t>
  </si>
  <si>
    <t>Приобретение комплекта для поверки трансформаторов тока (ТТ МарсТест-ТТ-5) - 1 штука</t>
  </si>
  <si>
    <t>Y_8-24</t>
  </si>
  <si>
    <t>2.6</t>
  </si>
  <si>
    <t>Приобретение автомобиля для оперативно-выездной бригады (Комплектация «Base» или аналог Автомобиль 298944 (с ГБО на базе УАЗ 23634 (Профи))) - 1 штука</t>
  </si>
  <si>
    <t>Y_9-24</t>
  </si>
  <si>
    <t>2.7</t>
  </si>
  <si>
    <t>Приобретение передвижной электротехнической лаборатории</t>
  </si>
  <si>
    <t>Y_4-24-29</t>
  </si>
  <si>
    <t>2.8</t>
  </si>
  <si>
    <t>Приобретение оборудования для вскрышных работ - 1 штука</t>
  </si>
  <si>
    <t>Y_5-26</t>
  </si>
  <si>
    <t>2.9</t>
  </si>
  <si>
    <t>Приобретение осветительной установки - 1 штука</t>
  </si>
  <si>
    <t>Y_6-26</t>
  </si>
  <si>
    <t>2.10</t>
  </si>
  <si>
    <t>Приобретение прицепа - 3 штуки</t>
  </si>
  <si>
    <t>Y_7-26</t>
  </si>
  <si>
    <t>2.11</t>
  </si>
  <si>
    <t>Приобретение веткоизмельчителя - 1 штука</t>
  </si>
  <si>
    <t>Y_8-26</t>
  </si>
  <si>
    <t>2.12</t>
  </si>
  <si>
    <t>Приобретение генератора (электростанции) - 3 штуки</t>
  </si>
  <si>
    <t>Y_9-25-29</t>
  </si>
  <si>
    <t>2.13</t>
  </si>
  <si>
    <t>Приобретние устройства для раскатки кабельных линий - 1 штука</t>
  </si>
  <si>
    <t>Y_10-26</t>
  </si>
  <si>
    <t>2.14</t>
  </si>
  <si>
    <t>Приобретение высотомера - 1 штука</t>
  </si>
  <si>
    <t>Y_11-26</t>
  </si>
  <si>
    <t>2.15</t>
  </si>
  <si>
    <t>Приобретние автогидроподъемника - 1 штука</t>
  </si>
  <si>
    <t>Y_12-28</t>
  </si>
  <si>
    <t>2.16</t>
  </si>
  <si>
    <t>Приобретение аппарата для проведения испытаний диэлектриков (АИД-70М) - 1 штука</t>
  </si>
  <si>
    <t>Y_13-24</t>
  </si>
  <si>
    <t>2.17</t>
  </si>
  <si>
    <t>Приобретение гидромолота для экскаватора - 1 штука</t>
  </si>
  <si>
    <t>Y_14-26</t>
  </si>
  <si>
    <t>1</t>
  </si>
  <si>
    <t>Финансирование капитальных вложений года 2025, млн. рублей (с НДС)</t>
  </si>
  <si>
    <t>Фактический объем финансирования капитальных вложений на 31.03.2025 года,
млн. рублей
(с НДС)</t>
  </si>
  <si>
    <t>Остаток финансирования капитальных вложений на 31.03.2025 года в прогнозных ценах соответствующих лет, млн. рублей
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</si>
</sst>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  <numFmt numFmtId="166" formatCode="_-* #,##0.000_р_._-;\-* #,##0.000_р_._-;_-* &quot;-&quot;??_р_._-;_-@_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43" fontId="1" fillId="0" borderId="0" applyFont="0" applyFill="0" applyBorder="0" applyAlignment="0" applyProtection="0"/>
    <xf numFmtId="0" fontId="4" fillId="0" borderId="0"/>
    <xf numFmtId="0" fontId="1" fillId="0" borderId="0"/>
  </cellStyleXfs>
  <cellXfs count="61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/>
    </xf>
    <xf numFmtId="0" fontId="2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left"/>
    </xf>
    <xf numFmtId="0" fontId="4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right"/>
    </xf>
    <xf numFmtId="0" fontId="2" fillId="2" borderId="9" xfId="0" applyFont="1" applyFill="1" applyBorder="1" applyAlignment="1">
      <alignment horizontal="center" vertical="center"/>
    </xf>
    <xf numFmtId="0" fontId="2" fillId="2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center" wrapText="1"/>
    </xf>
    <xf numFmtId="0" fontId="5" fillId="0" borderId="0" xfId="0" applyNumberFormat="1" applyFont="1" applyFill="1" applyBorder="1" applyAlignment="1">
      <alignment horizontal="center" vertical="top"/>
    </xf>
    <xf numFmtId="0" fontId="7" fillId="0" borderId="9" xfId="1" applyFont="1" applyFill="1" applyBorder="1" applyAlignment="1">
      <alignment horizontal="center" vertical="center" wrapText="1"/>
    </xf>
    <xf numFmtId="43" fontId="7" fillId="0" borderId="9" xfId="2" applyFont="1" applyFill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164" fontId="5" fillId="2" borderId="9" xfId="3" applyNumberFormat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/>
    </xf>
    <xf numFmtId="164" fontId="5" fillId="2" borderId="9" xfId="0" applyNumberFormat="1" applyFont="1" applyFill="1" applyBorder="1" applyAlignment="1">
      <alignment horizontal="center" vertical="center" wrapText="1"/>
    </xf>
    <xf numFmtId="0" fontId="5" fillId="0" borderId="9" xfId="4" applyFont="1" applyFill="1" applyBorder="1" applyAlignment="1">
      <alignment horizontal="center" vertical="center" wrapText="1"/>
    </xf>
    <xf numFmtId="43" fontId="8" fillId="0" borderId="9" xfId="2" applyFont="1" applyBorder="1" applyAlignment="1">
      <alignment horizontal="center" vertical="center"/>
    </xf>
    <xf numFmtId="0" fontId="5" fillId="2" borderId="9" xfId="4" applyFont="1" applyFill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/>
    </xf>
    <xf numFmtId="165" fontId="8" fillId="0" borderId="9" xfId="2" applyNumberFormat="1" applyFont="1" applyBorder="1" applyAlignment="1">
      <alignment horizontal="center" vertical="center"/>
    </xf>
    <xf numFmtId="165" fontId="2" fillId="0" borderId="9" xfId="2" applyNumberFormat="1" applyFont="1" applyBorder="1" applyAlignment="1">
      <alignment horizontal="center" vertical="center"/>
    </xf>
    <xf numFmtId="165" fontId="5" fillId="2" borderId="9" xfId="0" applyNumberFormat="1" applyFont="1" applyFill="1" applyBorder="1" applyAlignment="1">
      <alignment horizontal="center" vertical="center"/>
    </xf>
    <xf numFmtId="165" fontId="2" fillId="2" borderId="9" xfId="2" applyNumberFormat="1" applyFont="1" applyFill="1" applyBorder="1" applyAlignment="1">
      <alignment horizontal="center" vertical="center"/>
    </xf>
    <xf numFmtId="165" fontId="2" fillId="0" borderId="9" xfId="2" applyNumberFormat="1" applyFont="1" applyFill="1" applyBorder="1" applyAlignment="1">
      <alignment horizontal="center" vertical="center"/>
    </xf>
    <xf numFmtId="165" fontId="2" fillId="0" borderId="9" xfId="2" applyNumberFormat="1" applyFont="1" applyBorder="1" applyAlignment="1">
      <alignment horizontal="center" vertical="center" wrapText="1"/>
    </xf>
    <xf numFmtId="165" fontId="5" fillId="2" borderId="9" xfId="2" applyNumberFormat="1" applyFont="1" applyFill="1" applyBorder="1" applyAlignment="1">
      <alignment horizontal="center" vertical="center" wrapText="1"/>
    </xf>
    <xf numFmtId="165" fontId="2" fillId="0" borderId="9" xfId="0" applyNumberFormat="1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center" vertical="center"/>
    </xf>
    <xf numFmtId="165" fontId="5" fillId="2" borderId="9" xfId="0" applyNumberFormat="1" applyFont="1" applyFill="1" applyBorder="1" applyAlignment="1">
      <alignment horizontal="center" vertical="center" wrapText="1"/>
    </xf>
    <xf numFmtId="166" fontId="5" fillId="0" borderId="9" xfId="2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center" vertical="top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</cellXfs>
  <cellStyles count="5">
    <cellStyle name="Обычный" xfId="0" builtinId="0"/>
    <cellStyle name="Обычный 3" xfId="3"/>
    <cellStyle name="Обычный 7" xfId="1"/>
    <cellStyle name="Обычный_ПЛАН 2009 ИСПРАВЛЕННЫЙ" xfId="4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40"/>
  <sheetViews>
    <sheetView tabSelected="1" view="pageBreakPreview" zoomScaleNormal="100" zoomScaleSheetLayoutView="100" workbookViewId="0">
      <selection activeCell="Q38" sqref="Q38"/>
    </sheetView>
  </sheetViews>
  <sheetFormatPr defaultRowHeight="15.75" x14ac:dyDescent="0.25"/>
  <cols>
    <col min="1" max="1" width="8.140625" style="5" customWidth="1"/>
    <col min="2" max="2" width="41.42578125" style="5" customWidth="1"/>
    <col min="3" max="3" width="13.7109375" style="5" customWidth="1"/>
    <col min="4" max="4" width="13.85546875" style="5" customWidth="1"/>
    <col min="5" max="5" width="13" style="5" customWidth="1"/>
    <col min="6" max="6" width="13.7109375" style="5" customWidth="1"/>
    <col min="7" max="7" width="8.85546875" style="5" customWidth="1"/>
    <col min="8" max="8" width="9.5703125" style="11" customWidth="1"/>
    <col min="9" max="9" width="10.85546875" style="11" customWidth="1"/>
    <col min="10" max="10" width="9" style="11" customWidth="1"/>
    <col min="11" max="11" width="9.85546875" style="11" customWidth="1"/>
    <col min="12" max="12" width="9.28515625" style="16" customWidth="1"/>
    <col min="13" max="13" width="8.42578125" style="5" customWidth="1"/>
    <col min="14" max="14" width="8.85546875" style="5" customWidth="1"/>
    <col min="15" max="15" width="11.42578125" style="11" customWidth="1"/>
    <col min="16" max="16" width="10" style="16" customWidth="1"/>
    <col min="17" max="17" width="13.7109375" style="5" customWidth="1"/>
    <col min="18" max="19" width="9.5703125" style="5" customWidth="1"/>
    <col min="20" max="20" width="32.42578125" style="5" customWidth="1"/>
    <col min="21" max="16384" width="9.140625" style="5"/>
  </cols>
  <sheetData>
    <row r="1" spans="1:20" s="1" customFormat="1" ht="12" x14ac:dyDescent="0.2">
      <c r="H1" s="9"/>
      <c r="I1" s="9"/>
      <c r="J1" s="9"/>
      <c r="K1" s="9"/>
      <c r="L1" s="15"/>
      <c r="O1" s="9"/>
      <c r="P1" s="15"/>
      <c r="T1" s="2" t="s">
        <v>0</v>
      </c>
    </row>
    <row r="2" spans="1:20" s="1" customFormat="1" ht="24" customHeight="1" x14ac:dyDescent="0.2">
      <c r="H2" s="9"/>
      <c r="I2" s="9"/>
      <c r="J2" s="9"/>
      <c r="K2" s="9"/>
      <c r="L2" s="15"/>
      <c r="O2" s="9"/>
      <c r="P2" s="15"/>
      <c r="R2" s="58" t="s">
        <v>1</v>
      </c>
      <c r="S2" s="58"/>
      <c r="T2" s="58"/>
    </row>
    <row r="3" spans="1:20" s="3" customFormat="1" ht="12.75" x14ac:dyDescent="0.2">
      <c r="A3" s="59" t="s">
        <v>2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</row>
    <row r="4" spans="1:20" s="3" customFormat="1" ht="12.75" x14ac:dyDescent="0.2">
      <c r="F4" s="4" t="s">
        <v>3</v>
      </c>
      <c r="G4" s="54" t="s">
        <v>95</v>
      </c>
      <c r="H4" s="54"/>
      <c r="I4" s="10" t="s">
        <v>4</v>
      </c>
      <c r="J4" s="54" t="s">
        <v>32</v>
      </c>
      <c r="K4" s="54"/>
      <c r="L4" s="19" t="s">
        <v>5</v>
      </c>
      <c r="O4" s="10"/>
      <c r="P4" s="19"/>
    </row>
    <row r="5" spans="1:20" ht="11.25" customHeight="1" x14ac:dyDescent="0.25"/>
    <row r="6" spans="1:20" s="3" customFormat="1" ht="12.75" x14ac:dyDescent="0.2">
      <c r="F6" s="4" t="s">
        <v>6</v>
      </c>
      <c r="G6" s="60" t="s">
        <v>7</v>
      </c>
      <c r="H6" s="60"/>
      <c r="I6" s="60"/>
      <c r="J6" s="60"/>
      <c r="K6" s="60"/>
      <c r="L6" s="60"/>
      <c r="M6" s="60"/>
      <c r="N6" s="60"/>
      <c r="O6" s="60"/>
      <c r="P6" s="20"/>
    </row>
    <row r="7" spans="1:20" s="6" customFormat="1" ht="12.75" customHeight="1" x14ac:dyDescent="0.2">
      <c r="G7" s="56" t="s">
        <v>8</v>
      </c>
      <c r="H7" s="56"/>
      <c r="I7" s="56"/>
      <c r="J7" s="56"/>
      <c r="K7" s="56"/>
      <c r="L7" s="56"/>
      <c r="M7" s="56"/>
      <c r="N7" s="56"/>
      <c r="O7" s="56"/>
      <c r="P7" s="21"/>
    </row>
    <row r="8" spans="1:20" ht="11.25" customHeight="1" x14ac:dyDescent="0.25"/>
    <row r="9" spans="1:20" s="3" customFormat="1" ht="12.75" x14ac:dyDescent="0.2">
      <c r="H9" s="10"/>
      <c r="I9" s="12" t="s">
        <v>9</v>
      </c>
      <c r="J9" s="54" t="s">
        <v>32</v>
      </c>
      <c r="K9" s="54"/>
      <c r="L9" s="19" t="s">
        <v>10</v>
      </c>
      <c r="O9" s="10"/>
      <c r="P9" s="19"/>
    </row>
    <row r="10" spans="1:20" ht="11.25" customHeight="1" x14ac:dyDescent="0.25"/>
    <row r="11" spans="1:20" s="3" customFormat="1" ht="36.75" customHeight="1" x14ac:dyDescent="0.2">
      <c r="G11" s="4" t="s">
        <v>11</v>
      </c>
      <c r="H11" s="55" t="s">
        <v>33</v>
      </c>
      <c r="I11" s="55"/>
      <c r="J11" s="55"/>
      <c r="K11" s="55"/>
      <c r="L11" s="55"/>
      <c r="M11" s="55"/>
      <c r="N11" s="55"/>
      <c r="O11" s="55"/>
      <c r="P11" s="55"/>
    </row>
    <row r="12" spans="1:20" s="6" customFormat="1" ht="12.75" customHeight="1" x14ac:dyDescent="0.2">
      <c r="H12" s="56" t="s">
        <v>12</v>
      </c>
      <c r="I12" s="56"/>
      <c r="J12" s="56"/>
      <c r="K12" s="56"/>
      <c r="L12" s="56"/>
      <c r="M12" s="56"/>
      <c r="N12" s="56"/>
      <c r="O12" s="56"/>
      <c r="P12" s="56"/>
    </row>
    <row r="13" spans="1:20" ht="11.25" customHeight="1" x14ac:dyDescent="0.25"/>
    <row r="14" spans="1:20" s="1" customFormat="1" ht="48" customHeight="1" x14ac:dyDescent="0.2">
      <c r="A14" s="44" t="s">
        <v>13</v>
      </c>
      <c r="B14" s="44" t="s">
        <v>14</v>
      </c>
      <c r="C14" s="44" t="s">
        <v>15</v>
      </c>
      <c r="D14" s="44" t="s">
        <v>16</v>
      </c>
      <c r="E14" s="44" t="s">
        <v>97</v>
      </c>
      <c r="F14" s="44" t="s">
        <v>98</v>
      </c>
      <c r="G14" s="47" t="s">
        <v>96</v>
      </c>
      <c r="H14" s="57"/>
      <c r="I14" s="57"/>
      <c r="J14" s="57"/>
      <c r="K14" s="57"/>
      <c r="L14" s="57"/>
      <c r="M14" s="57"/>
      <c r="N14" s="57"/>
      <c r="O14" s="57"/>
      <c r="P14" s="48"/>
      <c r="Q14" s="44" t="s">
        <v>17</v>
      </c>
      <c r="R14" s="47" t="s">
        <v>18</v>
      </c>
      <c r="S14" s="48"/>
      <c r="T14" s="44" t="s">
        <v>19</v>
      </c>
    </row>
    <row r="15" spans="1:20" s="1" customFormat="1" ht="15" customHeight="1" x14ac:dyDescent="0.2">
      <c r="A15" s="45"/>
      <c r="B15" s="45"/>
      <c r="C15" s="45"/>
      <c r="D15" s="45"/>
      <c r="E15" s="45"/>
      <c r="F15" s="45"/>
      <c r="G15" s="47" t="s">
        <v>20</v>
      </c>
      <c r="H15" s="48"/>
      <c r="I15" s="47" t="s">
        <v>21</v>
      </c>
      <c r="J15" s="48"/>
      <c r="K15" s="47" t="s">
        <v>22</v>
      </c>
      <c r="L15" s="48"/>
      <c r="M15" s="47" t="s">
        <v>23</v>
      </c>
      <c r="N15" s="48"/>
      <c r="O15" s="47" t="s">
        <v>24</v>
      </c>
      <c r="P15" s="48"/>
      <c r="Q15" s="45"/>
      <c r="R15" s="50" t="s">
        <v>25</v>
      </c>
      <c r="S15" s="52" t="s">
        <v>26</v>
      </c>
      <c r="T15" s="45"/>
    </row>
    <row r="16" spans="1:20" s="1" customFormat="1" ht="63" customHeight="1" x14ac:dyDescent="0.2">
      <c r="A16" s="49"/>
      <c r="B16" s="49"/>
      <c r="C16" s="49"/>
      <c r="D16" s="49"/>
      <c r="E16" s="46"/>
      <c r="F16" s="46"/>
      <c r="G16" s="7" t="s">
        <v>27</v>
      </c>
      <c r="H16" s="13" t="s">
        <v>28</v>
      </c>
      <c r="I16" s="13" t="s">
        <v>27</v>
      </c>
      <c r="J16" s="13" t="s">
        <v>28</v>
      </c>
      <c r="K16" s="13" t="s">
        <v>27</v>
      </c>
      <c r="L16" s="17" t="s">
        <v>28</v>
      </c>
      <c r="M16" s="7" t="s">
        <v>27</v>
      </c>
      <c r="N16" s="7" t="s">
        <v>28</v>
      </c>
      <c r="O16" s="13" t="s">
        <v>27</v>
      </c>
      <c r="P16" s="17" t="s">
        <v>28</v>
      </c>
      <c r="Q16" s="46"/>
      <c r="R16" s="51"/>
      <c r="S16" s="53"/>
      <c r="T16" s="49"/>
    </row>
    <row r="17" spans="1:20" s="1" customFormat="1" ht="12" x14ac:dyDescent="0.2">
      <c r="A17" s="8">
        <v>1</v>
      </c>
      <c r="B17" s="8">
        <v>2</v>
      </c>
      <c r="C17" s="8">
        <v>3</v>
      </c>
      <c r="D17" s="8">
        <v>4</v>
      </c>
      <c r="E17" s="8">
        <v>5</v>
      </c>
      <c r="F17" s="8">
        <v>6</v>
      </c>
      <c r="G17" s="8">
        <v>7</v>
      </c>
      <c r="H17" s="14">
        <v>8</v>
      </c>
      <c r="I17" s="14">
        <v>9</v>
      </c>
      <c r="J17" s="14">
        <v>10</v>
      </c>
      <c r="K17" s="14">
        <v>11</v>
      </c>
      <c r="L17" s="18">
        <v>12</v>
      </c>
      <c r="M17" s="8">
        <v>13</v>
      </c>
      <c r="N17" s="8">
        <v>14</v>
      </c>
      <c r="O17" s="14">
        <v>15</v>
      </c>
      <c r="P17" s="18">
        <v>16</v>
      </c>
      <c r="Q17" s="8">
        <v>17</v>
      </c>
      <c r="R17" s="8">
        <v>18</v>
      </c>
      <c r="S17" s="8">
        <v>19</v>
      </c>
      <c r="T17" s="8">
        <v>20</v>
      </c>
    </row>
    <row r="18" spans="1:20" s="1" customFormat="1" ht="24" x14ac:dyDescent="0.2">
      <c r="A18" s="22">
        <v>0</v>
      </c>
      <c r="B18" s="31" t="s">
        <v>29</v>
      </c>
      <c r="C18" s="23" t="s">
        <v>30</v>
      </c>
      <c r="D18" s="33">
        <f>D19+D23</f>
        <v>135.450599974</v>
      </c>
      <c r="E18" s="33">
        <f t="shared" ref="E18:Q18" si="0">E19+E23</f>
        <v>7.9579400699999994</v>
      </c>
      <c r="F18" s="33">
        <f t="shared" si="0"/>
        <v>126.979</v>
      </c>
      <c r="G18" s="33">
        <f t="shared" si="0"/>
        <v>26.05</v>
      </c>
      <c r="H18" s="33">
        <f t="shared" si="0"/>
        <v>0.69100000000000006</v>
      </c>
      <c r="I18" s="33">
        <f t="shared" si="0"/>
        <v>0</v>
      </c>
      <c r="J18" s="33">
        <f t="shared" si="0"/>
        <v>0.69100000000000006</v>
      </c>
      <c r="K18" s="33">
        <f t="shared" si="0"/>
        <v>0</v>
      </c>
      <c r="L18" s="33">
        <f t="shared" si="0"/>
        <v>0</v>
      </c>
      <c r="M18" s="33">
        <f t="shared" si="0"/>
        <v>0</v>
      </c>
      <c r="N18" s="33">
        <f t="shared" si="0"/>
        <v>0</v>
      </c>
      <c r="O18" s="33">
        <f t="shared" si="0"/>
        <v>26.05</v>
      </c>
      <c r="P18" s="33">
        <f t="shared" si="0"/>
        <v>0</v>
      </c>
      <c r="Q18" s="33">
        <f t="shared" si="0"/>
        <v>101.52500000000001</v>
      </c>
      <c r="R18" s="33">
        <f>G18-H18</f>
        <v>25.359000000000002</v>
      </c>
      <c r="S18" s="33">
        <f>100*(G18-H18)/G18</f>
        <v>97.347408829174668</v>
      </c>
      <c r="T18" s="33"/>
    </row>
    <row r="19" spans="1:20" s="1" customFormat="1" ht="24" x14ac:dyDescent="0.2">
      <c r="A19" s="22">
        <v>1</v>
      </c>
      <c r="B19" s="31" t="s">
        <v>34</v>
      </c>
      <c r="C19" s="23" t="s">
        <v>30</v>
      </c>
      <c r="D19" s="33">
        <f>SUM(D20:D22)</f>
        <v>43.2</v>
      </c>
      <c r="E19" s="33">
        <f t="shared" ref="E19:Q19" si="1">SUM(E20:E22)</f>
        <v>0.39600000000000002</v>
      </c>
      <c r="F19" s="33">
        <f t="shared" si="1"/>
        <v>42.804000000000002</v>
      </c>
      <c r="G19" s="33">
        <f t="shared" si="1"/>
        <v>25.2</v>
      </c>
      <c r="H19" s="33">
        <f t="shared" si="1"/>
        <v>0</v>
      </c>
      <c r="I19" s="33">
        <f t="shared" si="1"/>
        <v>0</v>
      </c>
      <c r="J19" s="33">
        <f t="shared" si="1"/>
        <v>0</v>
      </c>
      <c r="K19" s="33">
        <f t="shared" si="1"/>
        <v>0</v>
      </c>
      <c r="L19" s="33">
        <f t="shared" si="1"/>
        <v>0</v>
      </c>
      <c r="M19" s="33">
        <f t="shared" si="1"/>
        <v>0</v>
      </c>
      <c r="N19" s="33">
        <f t="shared" si="1"/>
        <v>0</v>
      </c>
      <c r="O19" s="33">
        <f t="shared" si="1"/>
        <v>25.2</v>
      </c>
      <c r="P19" s="33">
        <f t="shared" si="1"/>
        <v>0</v>
      </c>
      <c r="Q19" s="33">
        <f t="shared" si="1"/>
        <v>18.2</v>
      </c>
      <c r="R19" s="33">
        <f>G19-H19</f>
        <v>25.2</v>
      </c>
      <c r="S19" s="33">
        <f>100*(G19-H19)/G19</f>
        <v>100</v>
      </c>
      <c r="T19" s="34"/>
    </row>
    <row r="20" spans="1:20" s="1" customFormat="1" ht="22.5" x14ac:dyDescent="0.2">
      <c r="A20" s="24" t="s">
        <v>35</v>
      </c>
      <c r="B20" s="25" t="s">
        <v>36</v>
      </c>
      <c r="C20" s="26" t="s">
        <v>37</v>
      </c>
      <c r="D20" s="35">
        <v>17</v>
      </c>
      <c r="E20" s="34">
        <v>0</v>
      </c>
      <c r="F20" s="34">
        <f>D20-E20</f>
        <v>17</v>
      </c>
      <c r="G20" s="34">
        <f>I20+K20+M20+O20</f>
        <v>0</v>
      </c>
      <c r="H20" s="36">
        <f>J20+L20+N20+P20</f>
        <v>0</v>
      </c>
      <c r="I20" s="36">
        <v>0</v>
      </c>
      <c r="J20" s="36">
        <v>0</v>
      </c>
      <c r="K20" s="36">
        <v>0</v>
      </c>
      <c r="L20" s="37">
        <v>0</v>
      </c>
      <c r="M20" s="34">
        <v>0</v>
      </c>
      <c r="N20" s="34">
        <v>0</v>
      </c>
      <c r="O20" s="36">
        <v>0</v>
      </c>
      <c r="P20" s="37">
        <v>0</v>
      </c>
      <c r="Q20" s="34">
        <f>F20-G20</f>
        <v>17</v>
      </c>
      <c r="R20" s="33">
        <f>G20-H20</f>
        <v>0</v>
      </c>
      <c r="S20" s="34">
        <v>0</v>
      </c>
      <c r="T20" s="34"/>
    </row>
    <row r="21" spans="1:20" s="1" customFormat="1" ht="22.5" x14ac:dyDescent="0.2">
      <c r="A21" s="24" t="s">
        <v>38</v>
      </c>
      <c r="B21" s="27" t="s">
        <v>39</v>
      </c>
      <c r="C21" s="28" t="s">
        <v>40</v>
      </c>
      <c r="D21" s="35">
        <v>25</v>
      </c>
      <c r="E21" s="34">
        <v>0</v>
      </c>
      <c r="F21" s="34">
        <f t="shared" ref="F21:F22" si="2">D21-E21</f>
        <v>25</v>
      </c>
      <c r="G21" s="34">
        <f t="shared" ref="G21:H36" si="3">I21+K21+M21+O21</f>
        <v>25</v>
      </c>
      <c r="H21" s="36">
        <f t="shared" si="3"/>
        <v>0</v>
      </c>
      <c r="I21" s="36">
        <v>0</v>
      </c>
      <c r="J21" s="36">
        <v>0</v>
      </c>
      <c r="K21" s="36">
        <v>0</v>
      </c>
      <c r="L21" s="37">
        <v>0</v>
      </c>
      <c r="M21" s="34">
        <v>0</v>
      </c>
      <c r="N21" s="34">
        <v>0</v>
      </c>
      <c r="O21" s="36">
        <v>25</v>
      </c>
      <c r="P21" s="37">
        <v>0</v>
      </c>
      <c r="Q21" s="34">
        <f t="shared" ref="Q21" si="4">F21-G21</f>
        <v>0</v>
      </c>
      <c r="R21" s="33">
        <v>0</v>
      </c>
      <c r="S21" s="34">
        <v>0</v>
      </c>
      <c r="T21" s="34"/>
    </row>
    <row r="22" spans="1:20" s="1" customFormat="1" ht="67.5" x14ac:dyDescent="0.2">
      <c r="A22" s="24" t="s">
        <v>41</v>
      </c>
      <c r="B22" s="27" t="s">
        <v>42</v>
      </c>
      <c r="C22" s="28" t="s">
        <v>43</v>
      </c>
      <c r="D22" s="35">
        <v>1.2</v>
      </c>
      <c r="E22" s="34">
        <v>0.39600000000000002</v>
      </c>
      <c r="F22" s="34">
        <f t="shared" si="2"/>
        <v>0.80399999999999994</v>
      </c>
      <c r="G22" s="36">
        <f t="shared" si="3"/>
        <v>0.2</v>
      </c>
      <c r="H22" s="36">
        <f t="shared" si="3"/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0.2</v>
      </c>
      <c r="P22" s="36">
        <v>0</v>
      </c>
      <c r="Q22" s="34">
        <f>D22-H22</f>
        <v>1.2</v>
      </c>
      <c r="R22" s="34">
        <v>0</v>
      </c>
      <c r="S22" s="34">
        <v>0</v>
      </c>
      <c r="T22" s="38"/>
    </row>
    <row r="23" spans="1:20" s="1" customFormat="1" ht="24" x14ac:dyDescent="0.2">
      <c r="A23" s="32">
        <v>2</v>
      </c>
      <c r="B23" s="31" t="s">
        <v>31</v>
      </c>
      <c r="C23" s="29" t="s">
        <v>30</v>
      </c>
      <c r="D23" s="33">
        <f>SUM(D24:D40)</f>
        <v>92.250599973999982</v>
      </c>
      <c r="E23" s="33">
        <f t="shared" ref="E23:Q23" si="5">SUM(E24:E40)</f>
        <v>7.5619400699999995</v>
      </c>
      <c r="F23" s="33">
        <f t="shared" si="5"/>
        <v>84.174999999999997</v>
      </c>
      <c r="G23" s="33">
        <f t="shared" si="5"/>
        <v>0.85</v>
      </c>
      <c r="H23" s="33">
        <f t="shared" si="5"/>
        <v>0.69100000000000006</v>
      </c>
      <c r="I23" s="33">
        <f t="shared" si="5"/>
        <v>0</v>
      </c>
      <c r="J23" s="33">
        <f t="shared" si="5"/>
        <v>0.69100000000000006</v>
      </c>
      <c r="K23" s="33">
        <f t="shared" si="5"/>
        <v>0</v>
      </c>
      <c r="L23" s="33">
        <f t="shared" si="5"/>
        <v>0</v>
      </c>
      <c r="M23" s="33">
        <f t="shared" si="5"/>
        <v>0</v>
      </c>
      <c r="N23" s="33">
        <f t="shared" si="5"/>
        <v>0</v>
      </c>
      <c r="O23" s="33">
        <f t="shared" si="5"/>
        <v>0.85</v>
      </c>
      <c r="P23" s="33">
        <f t="shared" si="5"/>
        <v>0</v>
      </c>
      <c r="Q23" s="33">
        <f t="shared" si="5"/>
        <v>83.325000000000003</v>
      </c>
      <c r="R23" s="33">
        <f>G23-H23</f>
        <v>0.15899999999999992</v>
      </c>
      <c r="S23" s="33">
        <f>100*(G23-H23)/G23</f>
        <v>18.705882352941167</v>
      </c>
      <c r="T23" s="33"/>
    </row>
    <row r="24" spans="1:20" ht="22.5" x14ac:dyDescent="0.25">
      <c r="A24" s="24" t="s">
        <v>44</v>
      </c>
      <c r="B24" s="25" t="s">
        <v>45</v>
      </c>
      <c r="C24" s="26" t="s">
        <v>46</v>
      </c>
      <c r="D24" s="35">
        <v>0.64300000000000002</v>
      </c>
      <c r="E24" s="34">
        <v>0.95472000000000001</v>
      </c>
      <c r="F24" s="34">
        <v>0</v>
      </c>
      <c r="G24" s="34">
        <f>I24+K24+M24+O24</f>
        <v>0</v>
      </c>
      <c r="H24" s="36">
        <f t="shared" si="3"/>
        <v>0</v>
      </c>
      <c r="I24" s="36">
        <v>0</v>
      </c>
      <c r="J24" s="36">
        <v>0</v>
      </c>
      <c r="K24" s="36">
        <v>0</v>
      </c>
      <c r="L24" s="37">
        <v>0</v>
      </c>
      <c r="M24" s="34">
        <v>0</v>
      </c>
      <c r="N24" s="34">
        <v>0</v>
      </c>
      <c r="O24" s="36">
        <v>0</v>
      </c>
      <c r="P24" s="37">
        <v>0</v>
      </c>
      <c r="Q24" s="34">
        <v>0</v>
      </c>
      <c r="R24" s="34">
        <f t="shared" ref="R24:R40" si="6">G24-H24</f>
        <v>0</v>
      </c>
      <c r="S24" s="34">
        <v>0</v>
      </c>
      <c r="T24" s="43"/>
    </row>
    <row r="25" spans="1:20" ht="22.5" x14ac:dyDescent="0.25">
      <c r="A25" s="24" t="s">
        <v>47</v>
      </c>
      <c r="B25" s="27" t="s">
        <v>48</v>
      </c>
      <c r="C25" s="28" t="s">
        <v>49</v>
      </c>
      <c r="D25" s="35">
        <v>0.169323</v>
      </c>
      <c r="E25" s="34">
        <v>0</v>
      </c>
      <c r="F25" s="34">
        <v>0</v>
      </c>
      <c r="G25" s="34">
        <f t="shared" ref="G25:G28" si="7">I25+K25+M25+O25</f>
        <v>0</v>
      </c>
      <c r="H25" s="36">
        <f t="shared" si="3"/>
        <v>0.29499999999999998</v>
      </c>
      <c r="I25" s="36">
        <v>0</v>
      </c>
      <c r="J25" s="36">
        <v>0.29499999999999998</v>
      </c>
      <c r="K25" s="36">
        <v>0</v>
      </c>
      <c r="L25" s="37">
        <v>0</v>
      </c>
      <c r="M25" s="34">
        <v>0</v>
      </c>
      <c r="N25" s="34">
        <v>0</v>
      </c>
      <c r="O25" s="36">
        <v>0</v>
      </c>
      <c r="P25" s="37">
        <v>0</v>
      </c>
      <c r="Q25" s="34">
        <v>0</v>
      </c>
      <c r="R25" s="34">
        <v>0</v>
      </c>
      <c r="S25" s="34">
        <v>0</v>
      </c>
      <c r="T25" s="43"/>
    </row>
    <row r="26" spans="1:20" ht="33.75" x14ac:dyDescent="0.25">
      <c r="A26" s="24" t="s">
        <v>50</v>
      </c>
      <c r="B26" s="27" t="s">
        <v>51</v>
      </c>
      <c r="C26" s="28" t="s">
        <v>52</v>
      </c>
      <c r="D26" s="35">
        <v>0.48600000000000004</v>
      </c>
      <c r="E26" s="34">
        <v>0.40500000000000003</v>
      </c>
      <c r="F26" s="34">
        <v>0</v>
      </c>
      <c r="G26" s="34">
        <f t="shared" si="7"/>
        <v>0</v>
      </c>
      <c r="H26" s="36">
        <f t="shared" si="3"/>
        <v>0</v>
      </c>
      <c r="I26" s="36">
        <v>0</v>
      </c>
      <c r="J26" s="36">
        <v>0</v>
      </c>
      <c r="K26" s="36">
        <v>0</v>
      </c>
      <c r="L26" s="37">
        <v>0</v>
      </c>
      <c r="M26" s="34">
        <v>0</v>
      </c>
      <c r="N26" s="34">
        <v>0</v>
      </c>
      <c r="O26" s="36">
        <v>0</v>
      </c>
      <c r="P26" s="37">
        <v>0</v>
      </c>
      <c r="Q26" s="34">
        <v>0</v>
      </c>
      <c r="R26" s="34">
        <f t="shared" si="6"/>
        <v>0</v>
      </c>
      <c r="S26" s="34">
        <v>0</v>
      </c>
      <c r="T26" s="43"/>
    </row>
    <row r="27" spans="1:20" ht="33.75" x14ac:dyDescent="0.25">
      <c r="A27" s="24" t="s">
        <v>53</v>
      </c>
      <c r="B27" s="27" t="s">
        <v>54</v>
      </c>
      <c r="C27" s="28" t="s">
        <v>55</v>
      </c>
      <c r="D27" s="35">
        <v>0.41020964399999998</v>
      </c>
      <c r="E27" s="34">
        <v>0.41020963999999999</v>
      </c>
      <c r="F27" s="34">
        <v>0</v>
      </c>
      <c r="G27" s="34">
        <f t="shared" si="7"/>
        <v>0</v>
      </c>
      <c r="H27" s="36">
        <f t="shared" si="3"/>
        <v>0</v>
      </c>
      <c r="I27" s="36">
        <v>0</v>
      </c>
      <c r="J27" s="36">
        <v>0</v>
      </c>
      <c r="K27" s="36">
        <v>0</v>
      </c>
      <c r="L27" s="37">
        <v>0</v>
      </c>
      <c r="M27" s="34">
        <v>0</v>
      </c>
      <c r="N27" s="34">
        <v>0</v>
      </c>
      <c r="O27" s="36">
        <v>0</v>
      </c>
      <c r="P27" s="37">
        <v>0</v>
      </c>
      <c r="Q27" s="34">
        <v>0</v>
      </c>
      <c r="R27" s="34">
        <v>0</v>
      </c>
      <c r="S27" s="34">
        <v>0</v>
      </c>
      <c r="T27" s="38"/>
    </row>
    <row r="28" spans="1:20" ht="22.5" x14ac:dyDescent="0.25">
      <c r="A28" s="24" t="s">
        <v>56</v>
      </c>
      <c r="B28" s="27" t="s">
        <v>57</v>
      </c>
      <c r="C28" s="28" t="s">
        <v>58</v>
      </c>
      <c r="D28" s="35">
        <v>2.6840753300000002</v>
      </c>
      <c r="E28" s="34">
        <v>2.6840753300000002</v>
      </c>
      <c r="F28" s="34">
        <f t="shared" ref="F25:F40" si="8">D28-E28</f>
        <v>0</v>
      </c>
      <c r="G28" s="34">
        <f t="shared" si="7"/>
        <v>0</v>
      </c>
      <c r="H28" s="36">
        <f t="shared" si="3"/>
        <v>0</v>
      </c>
      <c r="I28" s="36">
        <v>0</v>
      </c>
      <c r="J28" s="36">
        <v>0</v>
      </c>
      <c r="K28" s="36">
        <v>0</v>
      </c>
      <c r="L28" s="37">
        <v>0</v>
      </c>
      <c r="M28" s="34">
        <v>0</v>
      </c>
      <c r="N28" s="34">
        <v>0</v>
      </c>
      <c r="O28" s="36">
        <v>0</v>
      </c>
      <c r="P28" s="37">
        <v>0</v>
      </c>
      <c r="Q28" s="34">
        <v>0</v>
      </c>
      <c r="R28" s="34">
        <f t="shared" si="6"/>
        <v>0</v>
      </c>
      <c r="S28" s="34">
        <v>0</v>
      </c>
      <c r="T28" s="38"/>
    </row>
    <row r="29" spans="1:20" ht="33.75" x14ac:dyDescent="0.25">
      <c r="A29" s="24" t="s">
        <v>59</v>
      </c>
      <c r="B29" s="27" t="s">
        <v>60</v>
      </c>
      <c r="C29" s="28" t="s">
        <v>61</v>
      </c>
      <c r="D29" s="35">
        <v>2.9257529999999998</v>
      </c>
      <c r="E29" s="34">
        <v>2.4556960999999999</v>
      </c>
      <c r="F29" s="34">
        <v>0</v>
      </c>
      <c r="G29" s="34">
        <f t="shared" ref="G29:H40" si="9">I29+K29+M29+O29</f>
        <v>0</v>
      </c>
      <c r="H29" s="36">
        <f t="shared" si="3"/>
        <v>0</v>
      </c>
      <c r="I29" s="36">
        <v>0</v>
      </c>
      <c r="J29" s="36">
        <v>0</v>
      </c>
      <c r="K29" s="36">
        <v>0</v>
      </c>
      <c r="L29" s="37">
        <v>0</v>
      </c>
      <c r="M29" s="34">
        <v>0</v>
      </c>
      <c r="N29" s="34">
        <v>0</v>
      </c>
      <c r="O29" s="36">
        <v>0</v>
      </c>
      <c r="P29" s="37">
        <v>0</v>
      </c>
      <c r="Q29" s="34">
        <v>0</v>
      </c>
      <c r="R29" s="34">
        <f t="shared" si="6"/>
        <v>0</v>
      </c>
      <c r="S29" s="34">
        <v>0</v>
      </c>
      <c r="T29" s="43"/>
    </row>
    <row r="30" spans="1:20" ht="22.5" x14ac:dyDescent="0.25">
      <c r="A30" s="24" t="s">
        <v>62</v>
      </c>
      <c r="B30" s="25" t="s">
        <v>63</v>
      </c>
      <c r="C30" s="28" t="s">
        <v>64</v>
      </c>
      <c r="D30" s="39">
        <v>35</v>
      </c>
      <c r="E30" s="34">
        <v>0</v>
      </c>
      <c r="F30" s="34">
        <f t="shared" si="8"/>
        <v>35</v>
      </c>
      <c r="G30" s="34">
        <f t="shared" si="9"/>
        <v>0</v>
      </c>
      <c r="H30" s="36">
        <f t="shared" si="3"/>
        <v>0</v>
      </c>
      <c r="I30" s="36">
        <v>0</v>
      </c>
      <c r="J30" s="36">
        <v>0</v>
      </c>
      <c r="K30" s="36">
        <v>0</v>
      </c>
      <c r="L30" s="37">
        <v>0</v>
      </c>
      <c r="M30" s="34">
        <v>0</v>
      </c>
      <c r="N30" s="34">
        <v>0</v>
      </c>
      <c r="O30" s="36">
        <v>0</v>
      </c>
      <c r="P30" s="37">
        <v>0</v>
      </c>
      <c r="Q30" s="34">
        <f t="shared" ref="Q30:Q40" si="10">F30-G30</f>
        <v>35</v>
      </c>
      <c r="R30" s="34">
        <f t="shared" si="6"/>
        <v>0</v>
      </c>
      <c r="S30" s="34">
        <v>0</v>
      </c>
      <c r="T30" s="38"/>
    </row>
    <row r="31" spans="1:20" s="1" customFormat="1" ht="22.5" x14ac:dyDescent="0.2">
      <c r="A31" s="24" t="s">
        <v>65</v>
      </c>
      <c r="B31" s="25" t="s">
        <v>66</v>
      </c>
      <c r="C31" s="28" t="s">
        <v>67</v>
      </c>
      <c r="D31" s="39">
        <v>0.15</v>
      </c>
      <c r="E31" s="40">
        <v>0</v>
      </c>
      <c r="F31" s="34">
        <f t="shared" si="8"/>
        <v>0.15</v>
      </c>
      <c r="G31" s="34">
        <f t="shared" si="9"/>
        <v>0</v>
      </c>
      <c r="H31" s="36">
        <f t="shared" si="3"/>
        <v>0</v>
      </c>
      <c r="I31" s="36">
        <v>0</v>
      </c>
      <c r="J31" s="36">
        <v>0</v>
      </c>
      <c r="K31" s="36">
        <v>0</v>
      </c>
      <c r="L31" s="37">
        <v>0</v>
      </c>
      <c r="M31" s="34">
        <v>0</v>
      </c>
      <c r="N31" s="34">
        <v>0</v>
      </c>
      <c r="O31" s="36">
        <v>0</v>
      </c>
      <c r="P31" s="37">
        <v>0</v>
      </c>
      <c r="Q31" s="34">
        <f t="shared" si="10"/>
        <v>0.15</v>
      </c>
      <c r="R31" s="34">
        <f t="shared" si="6"/>
        <v>0</v>
      </c>
      <c r="S31" s="34">
        <v>0</v>
      </c>
      <c r="T31" s="40"/>
    </row>
    <row r="32" spans="1:20" x14ac:dyDescent="0.25">
      <c r="A32" s="24" t="s">
        <v>68</v>
      </c>
      <c r="B32" s="25" t="s">
        <v>69</v>
      </c>
      <c r="C32" s="28" t="s">
        <v>70</v>
      </c>
      <c r="D32" s="39">
        <v>0.105</v>
      </c>
      <c r="E32" s="41">
        <v>0</v>
      </c>
      <c r="F32" s="34">
        <v>0</v>
      </c>
      <c r="G32" s="34">
        <f t="shared" si="9"/>
        <v>0</v>
      </c>
      <c r="H32" s="36">
        <f t="shared" si="3"/>
        <v>0.39600000000000002</v>
      </c>
      <c r="I32" s="36">
        <v>0</v>
      </c>
      <c r="J32" s="36">
        <v>0.39600000000000002</v>
      </c>
      <c r="K32" s="36">
        <v>0</v>
      </c>
      <c r="L32" s="37">
        <v>0</v>
      </c>
      <c r="M32" s="34">
        <v>0</v>
      </c>
      <c r="N32" s="34">
        <v>0</v>
      </c>
      <c r="O32" s="36">
        <v>0</v>
      </c>
      <c r="P32" s="37">
        <v>0</v>
      </c>
      <c r="Q32" s="34">
        <f t="shared" si="10"/>
        <v>0</v>
      </c>
      <c r="R32" s="34">
        <v>0</v>
      </c>
      <c r="S32" s="34">
        <v>0</v>
      </c>
      <c r="T32" s="41"/>
    </row>
    <row r="33" spans="1:20" x14ac:dyDescent="0.25">
      <c r="A33" s="24" t="s">
        <v>71</v>
      </c>
      <c r="B33" s="25" t="s">
        <v>72</v>
      </c>
      <c r="C33" s="28" t="s">
        <v>73</v>
      </c>
      <c r="D33" s="42">
        <v>8.629999999999999</v>
      </c>
      <c r="E33" s="41">
        <v>0</v>
      </c>
      <c r="F33" s="34">
        <f t="shared" si="8"/>
        <v>8.629999999999999</v>
      </c>
      <c r="G33" s="34">
        <f t="shared" si="9"/>
        <v>0</v>
      </c>
      <c r="H33" s="36">
        <f t="shared" si="3"/>
        <v>0</v>
      </c>
      <c r="I33" s="36">
        <v>0</v>
      </c>
      <c r="J33" s="36">
        <v>0</v>
      </c>
      <c r="K33" s="36">
        <v>0</v>
      </c>
      <c r="L33" s="37">
        <v>0</v>
      </c>
      <c r="M33" s="34">
        <v>0</v>
      </c>
      <c r="N33" s="34">
        <v>0</v>
      </c>
      <c r="O33" s="36">
        <v>0</v>
      </c>
      <c r="P33" s="37">
        <v>0</v>
      </c>
      <c r="Q33" s="34">
        <f t="shared" si="10"/>
        <v>8.629999999999999</v>
      </c>
      <c r="R33" s="34">
        <f t="shared" si="6"/>
        <v>0</v>
      </c>
      <c r="S33" s="34">
        <v>0</v>
      </c>
      <c r="T33" s="41"/>
    </row>
    <row r="34" spans="1:20" x14ac:dyDescent="0.25">
      <c r="A34" s="24" t="s">
        <v>74</v>
      </c>
      <c r="B34" s="25" t="s">
        <v>75</v>
      </c>
      <c r="C34" s="28" t="s">
        <v>76</v>
      </c>
      <c r="D34" s="42">
        <v>0.99</v>
      </c>
      <c r="E34" s="41">
        <v>0</v>
      </c>
      <c r="F34" s="34">
        <f t="shared" si="8"/>
        <v>0.99</v>
      </c>
      <c r="G34" s="34">
        <f t="shared" si="9"/>
        <v>0</v>
      </c>
      <c r="H34" s="36">
        <f t="shared" si="3"/>
        <v>0</v>
      </c>
      <c r="I34" s="36">
        <v>0</v>
      </c>
      <c r="J34" s="36">
        <v>0</v>
      </c>
      <c r="K34" s="36">
        <v>0</v>
      </c>
      <c r="L34" s="37">
        <v>0</v>
      </c>
      <c r="M34" s="34">
        <v>0</v>
      </c>
      <c r="N34" s="34">
        <v>0</v>
      </c>
      <c r="O34" s="36">
        <v>0</v>
      </c>
      <c r="P34" s="37">
        <v>0</v>
      </c>
      <c r="Q34" s="34">
        <f t="shared" si="10"/>
        <v>0.99</v>
      </c>
      <c r="R34" s="34">
        <f t="shared" si="6"/>
        <v>0</v>
      </c>
      <c r="S34" s="34">
        <v>0</v>
      </c>
      <c r="T34" s="41"/>
    </row>
    <row r="35" spans="1:20" x14ac:dyDescent="0.25">
      <c r="A35" s="24" t="s">
        <v>77</v>
      </c>
      <c r="B35" s="25" t="s">
        <v>78</v>
      </c>
      <c r="C35" s="28" t="s">
        <v>79</v>
      </c>
      <c r="D35" s="39">
        <v>20.2</v>
      </c>
      <c r="E35" s="41">
        <v>0</v>
      </c>
      <c r="F35" s="34">
        <f t="shared" si="8"/>
        <v>20.2</v>
      </c>
      <c r="G35" s="34">
        <f t="shared" si="9"/>
        <v>0.85</v>
      </c>
      <c r="H35" s="36">
        <f t="shared" si="3"/>
        <v>0</v>
      </c>
      <c r="I35" s="36">
        <v>0</v>
      </c>
      <c r="J35" s="36">
        <v>0</v>
      </c>
      <c r="K35" s="36">
        <v>0</v>
      </c>
      <c r="L35" s="37">
        <v>0</v>
      </c>
      <c r="M35" s="34">
        <v>0</v>
      </c>
      <c r="N35" s="34">
        <v>0</v>
      </c>
      <c r="O35" s="36">
        <v>0.85</v>
      </c>
      <c r="P35" s="37">
        <v>0</v>
      </c>
      <c r="Q35" s="34">
        <f t="shared" si="10"/>
        <v>19.349999999999998</v>
      </c>
      <c r="R35" s="34">
        <v>0</v>
      </c>
      <c r="S35" s="34">
        <v>0</v>
      </c>
      <c r="T35" s="41"/>
    </row>
    <row r="36" spans="1:20" ht="22.5" x14ac:dyDescent="0.25">
      <c r="A36" s="24" t="s">
        <v>80</v>
      </c>
      <c r="B36" s="25" t="s">
        <v>81</v>
      </c>
      <c r="C36" s="28" t="s">
        <v>82</v>
      </c>
      <c r="D36" s="39">
        <v>0.3</v>
      </c>
      <c r="E36" s="41">
        <v>0</v>
      </c>
      <c r="F36" s="34">
        <f t="shared" si="8"/>
        <v>0.3</v>
      </c>
      <c r="G36" s="34">
        <f t="shared" si="9"/>
        <v>0</v>
      </c>
      <c r="H36" s="36">
        <f t="shared" si="3"/>
        <v>0</v>
      </c>
      <c r="I36" s="36">
        <v>0</v>
      </c>
      <c r="J36" s="36">
        <v>0</v>
      </c>
      <c r="K36" s="36">
        <v>0</v>
      </c>
      <c r="L36" s="37">
        <v>0</v>
      </c>
      <c r="M36" s="34">
        <v>0</v>
      </c>
      <c r="N36" s="34">
        <v>0</v>
      </c>
      <c r="O36" s="36">
        <v>0</v>
      </c>
      <c r="P36" s="37">
        <v>0</v>
      </c>
      <c r="Q36" s="34">
        <f t="shared" si="10"/>
        <v>0.3</v>
      </c>
      <c r="R36" s="34">
        <f t="shared" si="6"/>
        <v>0</v>
      </c>
      <c r="S36" s="34">
        <v>0</v>
      </c>
      <c r="T36" s="41"/>
    </row>
    <row r="37" spans="1:20" x14ac:dyDescent="0.25">
      <c r="A37" s="24" t="s">
        <v>83</v>
      </c>
      <c r="B37" s="25" t="s">
        <v>84</v>
      </c>
      <c r="C37" s="28" t="s">
        <v>85</v>
      </c>
      <c r="D37" s="39">
        <v>0.105</v>
      </c>
      <c r="E37" s="41">
        <v>0</v>
      </c>
      <c r="F37" s="34">
        <f t="shared" si="8"/>
        <v>0.105</v>
      </c>
      <c r="G37" s="34">
        <f t="shared" si="9"/>
        <v>0</v>
      </c>
      <c r="H37" s="36">
        <f t="shared" si="9"/>
        <v>0</v>
      </c>
      <c r="I37" s="36">
        <v>0</v>
      </c>
      <c r="J37" s="36">
        <v>0</v>
      </c>
      <c r="K37" s="36">
        <v>0</v>
      </c>
      <c r="L37" s="37">
        <v>0</v>
      </c>
      <c r="M37" s="34">
        <v>0</v>
      </c>
      <c r="N37" s="34">
        <v>0</v>
      </c>
      <c r="O37" s="36">
        <v>0</v>
      </c>
      <c r="P37" s="37">
        <v>0</v>
      </c>
      <c r="Q37" s="34">
        <f t="shared" si="10"/>
        <v>0.105</v>
      </c>
      <c r="R37" s="34">
        <f t="shared" si="6"/>
        <v>0</v>
      </c>
      <c r="S37" s="34">
        <v>0</v>
      </c>
      <c r="T37" s="41"/>
    </row>
    <row r="38" spans="1:20" x14ac:dyDescent="0.25">
      <c r="A38" s="24" t="s">
        <v>86</v>
      </c>
      <c r="B38" s="25" t="s">
        <v>87</v>
      </c>
      <c r="C38" s="28" t="s">
        <v>88</v>
      </c>
      <c r="D38" s="39">
        <v>18.5</v>
      </c>
      <c r="E38" s="41">
        <v>0</v>
      </c>
      <c r="F38" s="34">
        <f t="shared" si="8"/>
        <v>18.5</v>
      </c>
      <c r="G38" s="34">
        <f t="shared" si="9"/>
        <v>0</v>
      </c>
      <c r="H38" s="36">
        <f t="shared" si="9"/>
        <v>0</v>
      </c>
      <c r="I38" s="36">
        <v>0</v>
      </c>
      <c r="J38" s="36">
        <v>0</v>
      </c>
      <c r="K38" s="36">
        <v>0</v>
      </c>
      <c r="L38" s="37">
        <v>0</v>
      </c>
      <c r="M38" s="34">
        <v>0</v>
      </c>
      <c r="N38" s="34">
        <v>0</v>
      </c>
      <c r="O38" s="36">
        <v>0</v>
      </c>
      <c r="P38" s="37">
        <v>0</v>
      </c>
      <c r="Q38" s="34">
        <f t="shared" si="10"/>
        <v>18.5</v>
      </c>
      <c r="R38" s="34">
        <f t="shared" si="6"/>
        <v>0</v>
      </c>
      <c r="S38" s="34">
        <v>0</v>
      </c>
      <c r="T38" s="41"/>
    </row>
    <row r="39" spans="1:20" ht="22.5" x14ac:dyDescent="0.25">
      <c r="A39" s="24" t="s">
        <v>89</v>
      </c>
      <c r="B39" s="25" t="s">
        <v>90</v>
      </c>
      <c r="C39" s="28" t="s">
        <v>91</v>
      </c>
      <c r="D39" s="39">
        <v>0.65223900000000001</v>
      </c>
      <c r="E39" s="34">
        <v>0.65223900000000001</v>
      </c>
      <c r="F39" s="34">
        <f t="shared" si="8"/>
        <v>0</v>
      </c>
      <c r="G39" s="34">
        <f t="shared" si="9"/>
        <v>0</v>
      </c>
      <c r="H39" s="36">
        <f t="shared" si="9"/>
        <v>0</v>
      </c>
      <c r="I39" s="36">
        <v>0</v>
      </c>
      <c r="J39" s="36">
        <v>0</v>
      </c>
      <c r="K39" s="36">
        <v>0</v>
      </c>
      <c r="L39" s="37">
        <v>0</v>
      </c>
      <c r="M39" s="34">
        <v>0</v>
      </c>
      <c r="N39" s="34">
        <v>0</v>
      </c>
      <c r="O39" s="36">
        <v>0</v>
      </c>
      <c r="P39" s="37">
        <v>0</v>
      </c>
      <c r="Q39" s="34">
        <v>0</v>
      </c>
      <c r="R39" s="34">
        <f t="shared" si="6"/>
        <v>0</v>
      </c>
      <c r="S39" s="34">
        <v>0</v>
      </c>
      <c r="T39" s="41"/>
    </row>
    <row r="40" spans="1:20" x14ac:dyDescent="0.25">
      <c r="A40" s="24" t="s">
        <v>92</v>
      </c>
      <c r="B40" s="25" t="s">
        <v>93</v>
      </c>
      <c r="C40" s="30" t="s">
        <v>94</v>
      </c>
      <c r="D40" s="39">
        <v>0.3</v>
      </c>
      <c r="E40" s="41">
        <v>0</v>
      </c>
      <c r="F40" s="34">
        <f t="shared" si="8"/>
        <v>0.3</v>
      </c>
      <c r="G40" s="34">
        <f t="shared" si="9"/>
        <v>0</v>
      </c>
      <c r="H40" s="36">
        <f t="shared" si="9"/>
        <v>0</v>
      </c>
      <c r="I40" s="36">
        <v>0</v>
      </c>
      <c r="J40" s="36">
        <v>0</v>
      </c>
      <c r="K40" s="36">
        <v>0</v>
      </c>
      <c r="L40" s="37">
        <v>0</v>
      </c>
      <c r="M40" s="34">
        <v>0</v>
      </c>
      <c r="N40" s="34">
        <v>0</v>
      </c>
      <c r="O40" s="36">
        <v>0</v>
      </c>
      <c r="P40" s="37">
        <v>0</v>
      </c>
      <c r="Q40" s="34">
        <f t="shared" si="10"/>
        <v>0.3</v>
      </c>
      <c r="R40" s="34">
        <f t="shared" si="6"/>
        <v>0</v>
      </c>
      <c r="S40" s="34">
        <v>0</v>
      </c>
      <c r="T40" s="41"/>
    </row>
  </sheetData>
  <mergeCells count="26">
    <mergeCell ref="G7:O7"/>
    <mergeCell ref="R2:T2"/>
    <mergeCell ref="A3:T3"/>
    <mergeCell ref="G4:H4"/>
    <mergeCell ref="J4:K4"/>
    <mergeCell ref="G6:O6"/>
    <mergeCell ref="J9:K9"/>
    <mergeCell ref="H11:P11"/>
    <mergeCell ref="H12:P12"/>
    <mergeCell ref="A14:A16"/>
    <mergeCell ref="B14:B16"/>
    <mergeCell ref="C14:C16"/>
    <mergeCell ref="D14:D16"/>
    <mergeCell ref="E14:E16"/>
    <mergeCell ref="F14:F16"/>
    <mergeCell ref="G14:P14"/>
    <mergeCell ref="Q14:Q16"/>
    <mergeCell ref="R14:S14"/>
    <mergeCell ref="T14:T16"/>
    <mergeCell ref="G15:H15"/>
    <mergeCell ref="I15:J15"/>
    <mergeCell ref="K15:L15"/>
    <mergeCell ref="M15:N15"/>
    <mergeCell ref="O15:P15"/>
    <mergeCell ref="R15:R16"/>
    <mergeCell ref="S15:S16"/>
  </mergeCells>
  <pageMargins left="0.39370078740157483" right="0.39370078740157483" top="0.78740157480314965" bottom="0.39370078740157483" header="0.19685039370078741" footer="0.19685039370078741"/>
  <pageSetup paperSize="8" scale="7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</vt:lpstr>
      <vt:lpstr>'10'!Область_печати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Маркеловна</dc:creator>
  <cp:lastModifiedBy>Захаров Алексей Александрович</cp:lastModifiedBy>
  <dcterms:created xsi:type="dcterms:W3CDTF">2020-05-14T09:39:43Z</dcterms:created>
  <dcterms:modified xsi:type="dcterms:W3CDTF">2025-05-13T04:38:52Z</dcterms:modified>
</cp:coreProperties>
</file>