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5\СарФ - Отчет за 1 квартал 2025 года\Саратов\"/>
    </mc:Choice>
  </mc:AlternateContent>
  <bookViews>
    <workbookView xWindow="0" yWindow="0" windowWidth="28800" windowHeight="11835" tabRatio="879"/>
  </bookViews>
  <sheets>
    <sheet name="13" sheetId="1" r:id="rId1"/>
  </sheets>
  <definedNames>
    <definedName name="TABLE" localSheetId="0">'13'!#REF!</definedName>
    <definedName name="TABLE_2" localSheetId="0">'13'!#REF!</definedName>
    <definedName name="_xlnm.Print_Area" localSheetId="0">'13'!$A$1:$CA$42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34" i="1" l="1"/>
  <c r="AV27" i="1"/>
  <c r="AO24" i="1"/>
  <c r="AH37" i="1"/>
  <c r="AH23" i="1"/>
  <c r="BY22" i="1" l="1"/>
  <c r="BY32" i="1"/>
  <c r="BY33" i="1"/>
  <c r="BY35" i="1"/>
  <c r="BY36" i="1"/>
  <c r="BY38" i="1"/>
  <c r="BY39" i="1"/>
  <c r="BY40" i="1"/>
  <c r="BY42" i="1"/>
  <c r="AH24" i="1"/>
  <c r="AO30" i="1"/>
  <c r="AO31" i="1"/>
  <c r="AO32" i="1"/>
  <c r="AO33" i="1"/>
  <c r="AO34" i="1"/>
  <c r="BY34" i="1" s="1"/>
  <c r="AO35" i="1"/>
  <c r="AO36" i="1"/>
  <c r="AO37" i="1"/>
  <c r="AO38" i="1"/>
  <c r="AO39" i="1"/>
  <c r="AO40" i="1"/>
  <c r="AO41" i="1"/>
  <c r="AO42" i="1"/>
  <c r="AI32" i="1"/>
  <c r="AJ32" i="1"/>
  <c r="AK32" i="1"/>
  <c r="AL32" i="1"/>
  <c r="AM32" i="1"/>
  <c r="AN32" i="1"/>
  <c r="AP32" i="1"/>
  <c r="AQ32" i="1"/>
  <c r="AR32" i="1"/>
  <c r="AS32" i="1"/>
  <c r="AT32" i="1"/>
  <c r="AU32" i="1"/>
  <c r="AW32" i="1"/>
  <c r="AX32" i="1"/>
  <c r="AY32" i="1"/>
  <c r="AZ32" i="1"/>
  <c r="BA32" i="1"/>
  <c r="BB32" i="1"/>
  <c r="BD32" i="1"/>
  <c r="BE32" i="1"/>
  <c r="BF32" i="1"/>
  <c r="BG32" i="1"/>
  <c r="BH32" i="1"/>
  <c r="BI32" i="1"/>
  <c r="BK32" i="1"/>
  <c r="BL32" i="1"/>
  <c r="BM32" i="1"/>
  <c r="BN32" i="1"/>
  <c r="BO32" i="1"/>
  <c r="BP32" i="1"/>
  <c r="BR32" i="1"/>
  <c r="BS32" i="1"/>
  <c r="BT32" i="1"/>
  <c r="BU32" i="1"/>
  <c r="BV32" i="1"/>
  <c r="BW32" i="1"/>
  <c r="BX32" i="1"/>
  <c r="F41" i="1"/>
  <c r="F28" i="1"/>
  <c r="F27" i="1"/>
  <c r="F29" i="1"/>
  <c r="F31" i="1"/>
  <c r="BZ31" i="1" s="1"/>
  <c r="F33" i="1"/>
  <c r="F34" i="1"/>
  <c r="F35" i="1"/>
  <c r="F36" i="1"/>
  <c r="F37" i="1"/>
  <c r="BY37" i="1" s="1"/>
  <c r="F38" i="1"/>
  <c r="F39" i="1"/>
  <c r="F40" i="1"/>
  <c r="F42" i="1"/>
  <c r="BY31" i="1" l="1"/>
  <c r="AO22" i="1"/>
  <c r="F22" i="1"/>
  <c r="F23" i="1"/>
  <c r="F24" i="1"/>
  <c r="AH25" i="1"/>
  <c r="BC25" i="1"/>
  <c r="BJ25" i="1"/>
  <c r="D21" i="1"/>
  <c r="D25" i="1"/>
  <c r="D20" i="1" s="1"/>
  <c r="E25" i="1"/>
  <c r="BW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R21" i="1"/>
  <c r="BS21" i="1"/>
  <c r="BT21" i="1"/>
  <c r="BU21" i="1"/>
  <c r="BV21" i="1"/>
  <c r="E21" i="1"/>
  <c r="E20" i="1"/>
  <c r="BJ20" i="1" l="1"/>
  <c r="F21" i="1"/>
  <c r="BC20" i="1"/>
  <c r="AH20" i="1"/>
  <c r="BQ22" i="1" l="1"/>
  <c r="AO23" i="1"/>
  <c r="BY23" i="1" s="1"/>
  <c r="BC22" i="1"/>
  <c r="AO26" i="1"/>
  <c r="AO27" i="1"/>
  <c r="AO28" i="1"/>
  <c r="BY28" i="1" s="1"/>
  <c r="AO29" i="1"/>
  <c r="BV30" i="1"/>
  <c r="BV25" i="1" s="1"/>
  <c r="BV20" i="1" s="1"/>
  <c r="BU30" i="1"/>
  <c r="BU25" i="1" s="1"/>
  <c r="BU20" i="1" s="1"/>
  <c r="BS30" i="1"/>
  <c r="BS25" i="1" s="1"/>
  <c r="BS20" i="1" s="1"/>
  <c r="BR30" i="1"/>
  <c r="BR25" i="1" s="1"/>
  <c r="BR20" i="1" s="1"/>
  <c r="BN30" i="1"/>
  <c r="BN25" i="1" s="1"/>
  <c r="BN20" i="1" s="1"/>
  <c r="BM30" i="1"/>
  <c r="BM25" i="1" s="1"/>
  <c r="BM20" i="1" s="1"/>
  <c r="BF30" i="1"/>
  <c r="BF25" i="1" s="1"/>
  <c r="BF20" i="1" s="1"/>
  <c r="BE30" i="1"/>
  <c r="BE25" i="1" s="1"/>
  <c r="BE20" i="1" s="1"/>
  <c r="BB30" i="1"/>
  <c r="BB25" i="1" s="1"/>
  <c r="BB20" i="1" s="1"/>
  <c r="BA30" i="1"/>
  <c r="BA25" i="1" s="1"/>
  <c r="BA20" i="1" s="1"/>
  <c r="AX30" i="1"/>
  <c r="AX25" i="1" s="1"/>
  <c r="AX20" i="1" s="1"/>
  <c r="AW30" i="1"/>
  <c r="AW25" i="1" s="1"/>
  <c r="AW20" i="1" s="1"/>
  <c r="AT30" i="1"/>
  <c r="AT25" i="1" s="1"/>
  <c r="AT20" i="1" s="1"/>
  <c r="AP30" i="1"/>
  <c r="AP25" i="1" s="1"/>
  <c r="AP20" i="1" s="1"/>
  <c r="AN30" i="1"/>
  <c r="AN25" i="1" s="1"/>
  <c r="AN20" i="1" s="1"/>
  <c r="AM30" i="1"/>
  <c r="AM25" i="1" s="1"/>
  <c r="AM20" i="1" s="1"/>
  <c r="AK30" i="1"/>
  <c r="AK25" i="1" s="1"/>
  <c r="AK20" i="1" s="1"/>
  <c r="AJ30" i="1"/>
  <c r="AJ25" i="1" s="1"/>
  <c r="AJ20" i="1" s="1"/>
  <c r="AI30" i="1"/>
  <c r="AI25" i="1" s="1"/>
  <c r="AI20" i="1" s="1"/>
  <c r="AE30" i="1"/>
  <c r="AE25" i="1" s="1"/>
  <c r="AE20" i="1" s="1"/>
  <c r="AD30" i="1"/>
  <c r="AD25" i="1" s="1"/>
  <c r="AD20" i="1" s="1"/>
  <c r="AC30" i="1"/>
  <c r="AC25" i="1" s="1"/>
  <c r="AC20" i="1" s="1"/>
  <c r="Z30" i="1"/>
  <c r="Z25" i="1" s="1"/>
  <c r="Z20" i="1" s="1"/>
  <c r="Y30" i="1"/>
  <c r="Y25" i="1" s="1"/>
  <c r="Y20" i="1" s="1"/>
  <c r="U30" i="1"/>
  <c r="U25" i="1" s="1"/>
  <c r="U20" i="1" s="1"/>
  <c r="T30" i="1"/>
  <c r="T25" i="1" s="1"/>
  <c r="T20" i="1" s="1"/>
  <c r="S30" i="1"/>
  <c r="S25" i="1" s="1"/>
  <c r="S20" i="1" s="1"/>
  <c r="R30" i="1"/>
  <c r="R25" i="1" s="1"/>
  <c r="R20" i="1" s="1"/>
  <c r="Q30" i="1"/>
  <c r="Q25" i="1" s="1"/>
  <c r="Q20" i="1" s="1"/>
  <c r="O30" i="1"/>
  <c r="O25" i="1" s="1"/>
  <c r="O20" i="1" s="1"/>
  <c r="N30" i="1"/>
  <c r="N25" i="1" s="1"/>
  <c r="N20" i="1" s="1"/>
  <c r="BX30" i="1"/>
  <c r="BW30" i="1"/>
  <c r="BW25" i="1" s="1"/>
  <c r="BW20" i="1" s="1"/>
  <c r="BT30" i="1"/>
  <c r="BT25" i="1" s="1"/>
  <c r="BT20" i="1" s="1"/>
  <c r="BP30" i="1"/>
  <c r="BP25" i="1" s="1"/>
  <c r="BP20" i="1" s="1"/>
  <c r="BO30" i="1"/>
  <c r="BO25" i="1" s="1"/>
  <c r="BO20" i="1" s="1"/>
  <c r="BL30" i="1"/>
  <c r="BL25" i="1" s="1"/>
  <c r="BL20" i="1" s="1"/>
  <c r="BK30" i="1"/>
  <c r="BK25" i="1" s="1"/>
  <c r="BK20" i="1" s="1"/>
  <c r="BI30" i="1"/>
  <c r="BI25" i="1" s="1"/>
  <c r="BI20" i="1" s="1"/>
  <c r="BH30" i="1"/>
  <c r="BH25" i="1" s="1"/>
  <c r="BH20" i="1" s="1"/>
  <c r="BG30" i="1"/>
  <c r="BG25" i="1" s="1"/>
  <c r="BG20" i="1" s="1"/>
  <c r="BD30" i="1"/>
  <c r="BD25" i="1" s="1"/>
  <c r="BD20" i="1" s="1"/>
  <c r="AZ30" i="1"/>
  <c r="AZ25" i="1" s="1"/>
  <c r="AZ20" i="1" s="1"/>
  <c r="AY30" i="1"/>
  <c r="AY25" i="1" s="1"/>
  <c r="AY20" i="1" s="1"/>
  <c r="AU30" i="1"/>
  <c r="AU25" i="1" s="1"/>
  <c r="AU20" i="1" s="1"/>
  <c r="AS30" i="1"/>
  <c r="AS25" i="1" s="1"/>
  <c r="AS20" i="1" s="1"/>
  <c r="AR30" i="1"/>
  <c r="AR25" i="1" s="1"/>
  <c r="AR20" i="1" s="1"/>
  <c r="AQ30" i="1"/>
  <c r="AQ25" i="1" s="1"/>
  <c r="AQ20" i="1" s="1"/>
  <c r="AL30" i="1"/>
  <c r="AL25" i="1" s="1"/>
  <c r="AL20" i="1" s="1"/>
  <c r="AF30" i="1"/>
  <c r="AF25" i="1" s="1"/>
  <c r="AF20" i="1" s="1"/>
  <c r="AB30" i="1"/>
  <c r="AB25" i="1" s="1"/>
  <c r="AB20" i="1" s="1"/>
  <c r="AA30" i="1"/>
  <c r="AA25" i="1" s="1"/>
  <c r="AA20" i="1" s="1"/>
  <c r="X30" i="1"/>
  <c r="X25" i="1" s="1"/>
  <c r="X20" i="1" s="1"/>
  <c r="W30" i="1"/>
  <c r="W25" i="1" s="1"/>
  <c r="W20" i="1" s="1"/>
  <c r="V30" i="1"/>
  <c r="V25" i="1" s="1"/>
  <c r="V20" i="1" s="1"/>
  <c r="P30" i="1"/>
  <c r="P25" i="1" s="1"/>
  <c r="P20" i="1" s="1"/>
  <c r="AV30" i="1"/>
  <c r="AV25" i="1" s="1"/>
  <c r="AV20" i="1" s="1"/>
  <c r="BZ27" i="1" l="1"/>
  <c r="BY27" i="1"/>
  <c r="BQ25" i="1"/>
  <c r="BQ21" i="1"/>
  <c r="AO21" i="1" l="1"/>
  <c r="BZ21" i="1" s="1"/>
  <c r="BZ24" i="1"/>
  <c r="BY24" i="1"/>
  <c r="BQ20" i="1"/>
  <c r="E32" i="1"/>
  <c r="BY21" i="1" l="1"/>
  <c r="M30" i="1"/>
  <c r="F32" i="1"/>
  <c r="AO25" i="1"/>
  <c r="AO20" i="1" s="1"/>
  <c r="F30" i="1" l="1"/>
  <c r="M25" i="1"/>
  <c r="M20" i="1" s="1"/>
  <c r="F26" i="1"/>
  <c r="BZ26" i="1" l="1"/>
  <c r="BY26" i="1"/>
  <c r="E30" i="1"/>
  <c r="F25" i="1"/>
  <c r="G30" i="1"/>
  <c r="G25" i="1" s="1"/>
  <c r="G20" i="1" s="1"/>
  <c r="H30" i="1"/>
  <c r="H25" i="1" s="1"/>
  <c r="H20" i="1" s="1"/>
  <c r="I30" i="1"/>
  <c r="I25" i="1" s="1"/>
  <c r="I20" i="1" s="1"/>
  <c r="J30" i="1"/>
  <c r="J25" i="1" s="1"/>
  <c r="J20" i="1" s="1"/>
  <c r="K30" i="1"/>
  <c r="K25" i="1" s="1"/>
  <c r="K20" i="1" s="1"/>
  <c r="L30" i="1"/>
  <c r="L25" i="1" s="1"/>
  <c r="L20" i="1" s="1"/>
  <c r="AG30" i="1"/>
  <c r="AG25" i="1" s="1"/>
  <c r="AG20" i="1" s="1"/>
  <c r="F20" i="1" l="1"/>
  <c r="BZ20" i="1" s="1"/>
  <c r="BZ25" i="1"/>
  <c r="BY25" i="1"/>
  <c r="BY20" i="1" s="1"/>
</calcChain>
</file>

<file path=xl/sharedStrings.xml><?xml version="1.0" encoding="utf-8"?>
<sst xmlns="http://schemas.openxmlformats.org/spreadsheetml/2006/main" count="273" uniqueCount="175">
  <si>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</si>
  <si>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</si>
  <si>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</si>
  <si>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</si>
  <si>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</si>
  <si>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</si>
  <si>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</si>
  <si>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</si>
  <si>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</si>
  <si>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</si>
  <si>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</si>
  <si>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</si>
  <si>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</si>
  <si>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</si>
  <si>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</si>
  <si>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</si>
  <si>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</si>
  <si>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</si>
  <si>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</si>
  <si>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</si>
  <si>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</si>
  <si>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</si>
  <si>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</si>
  <si>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</si>
  <si>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</si>
  <si>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</si>
  <si>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</si>
  <si>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</si>
  <si>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</si>
  <si>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</si>
  <si>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</si>
  <si>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</si>
  <si>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</si>
  <si>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</si>
  <si>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</si>
  <si>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</si>
  <si>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</si>
  <si>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</si>
  <si>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</si>
  <si>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</si>
  <si>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</si>
  <si>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</si>
  <si>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</si>
  <si>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</si>
  <si>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</si>
  <si>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</si>
  <si>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</si>
  <si>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</si>
  <si>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</si>
  <si>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</si>
  <si>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</si>
  <si>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</si>
  <si>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</si>
  <si>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</si>
  <si>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</si>
  <si>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</si>
  <si>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</si>
  <si>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</si>
  <si>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</si>
  <si>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</si>
  <si>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</si>
  <si>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</si>
  <si>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</si>
  <si>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</si>
  <si>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</si>
  <si>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</si>
  <si>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</si>
  <si>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</si>
  <si>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</si>
  <si>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</si>
  <si>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</si>
  <si>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</si>
  <si>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</si>
  <si>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</si>
  <si>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</si>
  <si>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</si>
  <si>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</si>
  <si>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</si>
  <si>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</si>
  <si>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</si>
  <si>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</si>
  <si>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</si>
  <si>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</si>
  <si>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</si>
  <si>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</si>
  <si>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</si>
  <si>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</si>
  <si>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</si>
  <si>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</si>
  <si>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</si>
  <si>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</si>
  <si>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</si>
  <si>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</si>
  <si>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</si>
  <si>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</si>
  <si>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</si>
  <si>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</si>
  <si>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</si>
  <si>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</si>
  <si>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</si>
  <si>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</si>
  <si>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</si>
  <si>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</si>
  <si>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</si>
  <si>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</si>
  <si>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</si>
  <si>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 по инвестиционной программе, в том числе:</t>
  </si>
  <si>
    <t>Г</t>
  </si>
  <si>
    <t>Прочие инвестиционные проекты, всего, в том числе:</t>
  </si>
  <si>
    <t>2025</t>
  </si>
  <si>
    <t>Приказом министерства промышленности и энергетики Саратовской области № 156 от 18.07.2024 (изменения на период 2024-2029 к приказу № 312 от 31.10.2019)</t>
  </si>
  <si>
    <t>Развитие и модернизация учета электрической энергии (мощности)</t>
  </si>
  <si>
    <t>Установка приборов учета электрической энергии в поселке Пристанное</t>
  </si>
  <si>
    <t>Y_1-27</t>
  </si>
  <si>
    <t>Установка приборов учета электрической энергии в поселке Красный Октябрь</t>
  </si>
  <si>
    <t>Y_1-25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</si>
  <si>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</si>
  <si>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</si>
  <si>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Приобретение кабелетрассоискателя (Атлет АГ-319К-СКИ) - 2 штуки</t>
  </si>
  <si>
    <t>Y_4-24</t>
  </si>
  <si>
    <t>Приобретение прибора для измерения сопротивления (Омметр Виток) - 1 штука</t>
  </si>
  <si>
    <t>Y_5-24</t>
  </si>
  <si>
    <t>Приобретение дистанционного контроля высоковольтного оборудования (Прибор Ультраскан 2004-М) - 1 штука</t>
  </si>
  <si>
    <t>Y_6-24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</si>
  <si>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</si>
  <si>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</si>
  <si>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Приобретение комплекта для поверки трансформаторов тока (ТТ МарсТест-ТТ-5) - 1 штука</t>
  </si>
  <si>
    <t>Y_8-24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</si>
  <si>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</si>
  <si>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</si>
  <si>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Приобретение передвижной электротехнической лаборатории</t>
  </si>
  <si>
    <t>Y_4-24-29</t>
  </si>
  <si>
    <t>Приобретение оборудования для вскрышных работ - 1 штука</t>
  </si>
  <si>
    <t>Y_5-26</t>
  </si>
  <si>
    <t>Приобретение осветительной установки - 1 штука</t>
  </si>
  <si>
    <t>Y_6-26</t>
  </si>
  <si>
    <t>Приобретение прицепа - 3 штуки</t>
  </si>
  <si>
    <t>Y_7-26</t>
  </si>
  <si>
    <t>Приобретение веткоизмельчителя - 1 штука</t>
  </si>
  <si>
    <t>Y_8-26</t>
  </si>
  <si>
    <t>Приобретение генератора (электростанции) - 3 штуки</t>
  </si>
  <si>
    <t>Y_9-25-29</t>
  </si>
  <si>
    <t>Приобретние устройства для раскатки кабельных линий - 1 штука</t>
  </si>
  <si>
    <t>Y_10-26</t>
  </si>
  <si>
    <t>Приобретение высотомера - 1 штука</t>
  </si>
  <si>
    <t>Y_11-26</t>
  </si>
  <si>
    <t>Приобретние автогидроподъемника - 1 штука</t>
  </si>
  <si>
    <t>Y_12-28</t>
  </si>
  <si>
    <t>Приобретение аппарата для проведения испытаний диэлектриков (АИД-70М) - 1 штука</t>
  </si>
  <si>
    <t>Y_13-24</t>
  </si>
  <si>
    <t>Приобретение гидромолота для экскаватора - 1 штука</t>
  </si>
  <si>
    <t>Y_14-26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</si>
  <si>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</si>
  <si>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</si>
  <si>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</si>
  <si>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</si>
  <si>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</si>
  <si>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</si>
  <si>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</si>
  <si>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</si>
  <si>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</si>
  <si>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</si>
  <si>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</si>
  <si>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</si>
  <si>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</si>
  <si>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</si>
  <si>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</si>
  <si>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</si>
  <si>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</si>
  <si>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</si>
  <si>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</si>
  <si>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</si>
  <si>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-</t>
  </si>
  <si>
    <t>1</t>
  </si>
  <si>
    <t>активов к бухгалтерскому учету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</si>
</sst>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0\ _₽_-;\-* #,##0.0000\ _₽_-;_-* &quot;-&quot;??\ _₽_-;_-@_-"/>
    <numFmt numFmtId="165" formatCode="_-* #,##0.000\ _₽_-;\-* #,##0.000\ _₽_-;_-* &quot;-&quot;??\ _₽_-;_-@_-"/>
  </numFmts>
  <fonts count="14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left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6" fillId="0" borderId="14" xfId="1" applyFont="1" applyFill="1" applyBorder="1" applyAlignment="1">
      <alignment horizontal="center" vertical="center"/>
    </xf>
    <xf numFmtId="0" fontId="10" fillId="0" borderId="0" xfId="0" applyNumberFormat="1" applyFont="1" applyBorder="1" applyAlignment="1">
      <alignment horizontal="left"/>
    </xf>
    <xf numFmtId="164" fontId="8" fillId="0" borderId="14" xfId="2" applyNumberFormat="1" applyFont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Border="1" applyAlignment="1">
      <alignment horizontal="left"/>
    </xf>
    <xf numFmtId="0" fontId="9" fillId="0" borderId="14" xfId="1" applyFont="1" applyFill="1" applyBorder="1" applyAlignment="1">
      <alignment horizontal="center" vertical="center" wrapText="1"/>
    </xf>
    <xf numFmtId="4" fontId="9" fillId="0" borderId="14" xfId="1" applyNumberFormat="1" applyFont="1" applyFill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9" fillId="0" borderId="14" xfId="1" applyFont="1" applyFill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 wrapText="1"/>
    </xf>
    <xf numFmtId="164" fontId="13" fillId="0" borderId="14" xfId="2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 wrapText="1"/>
    </xf>
    <xf numFmtId="164" fontId="8" fillId="0" borderId="14" xfId="2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/>
    </xf>
    <xf numFmtId="164" fontId="12" fillId="0" borderId="14" xfId="2" applyNumberFormat="1" applyFont="1" applyBorder="1" applyAlignment="1">
      <alignment horizontal="left" vertical="center"/>
    </xf>
    <xf numFmtId="164" fontId="13" fillId="0" borderId="14" xfId="2" applyNumberFormat="1" applyFont="1" applyBorder="1" applyAlignment="1">
      <alignment horizontal="left" vertical="center"/>
    </xf>
    <xf numFmtId="164" fontId="8" fillId="0" borderId="14" xfId="2" applyNumberFormat="1" applyFont="1" applyBorder="1" applyAlignment="1">
      <alignment horizontal="left" vertical="center"/>
    </xf>
    <xf numFmtId="164" fontId="7" fillId="0" borderId="14" xfId="2" applyNumberFormat="1" applyFont="1" applyBorder="1" applyAlignment="1">
      <alignment horizontal="left" vertical="center"/>
    </xf>
    <xf numFmtId="165" fontId="12" fillId="0" borderId="14" xfId="2" applyNumberFormat="1" applyFont="1" applyBorder="1" applyAlignment="1">
      <alignment horizontal="left" vertical="center"/>
    </xf>
    <xf numFmtId="165" fontId="13" fillId="0" borderId="14" xfId="2" applyNumberFormat="1" applyFont="1" applyBorder="1" applyAlignment="1">
      <alignment horizontal="left" vertical="center"/>
    </xf>
    <xf numFmtId="165" fontId="8" fillId="0" borderId="14" xfId="2" applyNumberFormat="1" applyFont="1" applyBorder="1" applyAlignment="1">
      <alignment horizontal="left" vertical="center"/>
    </xf>
    <xf numFmtId="165" fontId="8" fillId="2" borderId="14" xfId="2" applyNumberFormat="1" applyFont="1" applyFill="1" applyBorder="1" applyAlignment="1">
      <alignment horizontal="left" vertical="center"/>
    </xf>
    <xf numFmtId="165" fontId="7" fillId="0" borderId="14" xfId="2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top"/>
    </xf>
    <xf numFmtId="0" fontId="4" fillId="0" borderId="4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42"/>
  <sheetViews>
    <sheetView tabSelected="1" view="pageBreakPreview" zoomScaleNormal="100" zoomScaleSheetLayoutView="100" workbookViewId="0">
      <selection activeCell="CA31" sqref="CA31"/>
    </sheetView>
  </sheetViews>
  <sheetFormatPr defaultRowHeight="15.75" x14ac:dyDescent="0.25"/>
  <cols>
    <col min="1" max="1" width="9.7109375" style="17" customWidth="1"/>
    <col min="2" max="2" width="38.28515625" style="17" customWidth="1"/>
    <col min="3" max="3" width="9.7109375" style="17" customWidth="1"/>
    <col min="4" max="4" width="14.42578125" style="17" customWidth="1"/>
    <col min="5" max="33" width="9.7109375" style="17" customWidth="1"/>
    <col min="34" max="34" width="9.7109375" style="24" customWidth="1"/>
    <col min="35" max="78" width="9.7109375" style="17" customWidth="1"/>
    <col min="79" max="79" width="12.85546875" style="17" customWidth="1"/>
    <col min="80" max="256" width="9.7109375" style="17" customWidth="1"/>
    <col min="257" max="16384" width="9.140625" style="17"/>
  </cols>
  <sheetData>
    <row r="1" spans="1:79" s="1" customFormat="1" ht="10.5" x14ac:dyDescent="0.2">
      <c r="AH1" s="19"/>
      <c r="CA1" s="2" t="s">
        <v>0</v>
      </c>
    </row>
    <row r="2" spans="1:79" s="1" customFormat="1" ht="10.5" x14ac:dyDescent="0.2">
      <c r="AH2" s="19"/>
      <c r="BX2" s="3"/>
      <c r="BY2" s="66" t="s">
        <v>1</v>
      </c>
      <c r="BZ2" s="66"/>
      <c r="CA2" s="66"/>
    </row>
    <row r="3" spans="1:79" s="4" customFormat="1" ht="9.75" x14ac:dyDescent="0.1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</row>
    <row r="4" spans="1:79" s="4" customFormat="1" ht="9.75" x14ac:dyDescent="0.15">
      <c r="N4" s="5" t="s">
        <v>3</v>
      </c>
      <c r="O4" s="68" t="s">
        <v>173</v>
      </c>
      <c r="P4" s="68"/>
      <c r="Q4" s="67" t="s">
        <v>4</v>
      </c>
      <c r="R4" s="67"/>
      <c r="S4" s="6" t="s">
        <v>109</v>
      </c>
      <c r="T4" s="4" t="s">
        <v>5</v>
      </c>
      <c r="AH4" s="20"/>
    </row>
    <row r="6" spans="1:79" s="4" customFormat="1" ht="9.75" x14ac:dyDescent="0.15">
      <c r="M6" s="5" t="s">
        <v>6</v>
      </c>
      <c r="N6" s="69" t="s">
        <v>7</v>
      </c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H6" s="20"/>
    </row>
    <row r="7" spans="1:79" s="7" customFormat="1" ht="8.25" x14ac:dyDescent="0.15">
      <c r="N7" s="65" t="s">
        <v>8</v>
      </c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8"/>
      <c r="AH7" s="21"/>
      <c r="AJ7" s="8"/>
      <c r="AK7" s="8"/>
    </row>
    <row r="9" spans="1:79" s="4" customFormat="1" ht="9.75" x14ac:dyDescent="0.15">
      <c r="R9" s="5" t="s">
        <v>9</v>
      </c>
      <c r="S9" s="6" t="s">
        <v>109</v>
      </c>
      <c r="T9" s="4" t="s">
        <v>10</v>
      </c>
      <c r="Z9" s="5"/>
      <c r="AH9" s="20"/>
    </row>
    <row r="11" spans="1:79" s="4" customFormat="1" ht="9.75" x14ac:dyDescent="0.15">
      <c r="P11" s="5" t="s">
        <v>11</v>
      </c>
      <c r="Q11" s="61" t="s">
        <v>110</v>
      </c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9"/>
      <c r="AD11" s="9"/>
      <c r="AE11" s="9"/>
      <c r="AF11" s="9"/>
      <c r="AH11" s="20"/>
    </row>
    <row r="12" spans="1:79" s="7" customFormat="1" ht="8.25" x14ac:dyDescent="0.15">
      <c r="Q12" s="62" t="s">
        <v>12</v>
      </c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8"/>
      <c r="AD12" s="8"/>
      <c r="AE12" s="8"/>
      <c r="AF12" s="8"/>
      <c r="AH12" s="21"/>
    </row>
    <row r="13" spans="1:79" s="1" customFormat="1" ht="10.5" x14ac:dyDescent="0.2"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AH13" s="19"/>
    </row>
    <row r="14" spans="1:79" s="11" customFormat="1" ht="10.5" x14ac:dyDescent="0.2">
      <c r="A14" s="59" t="s">
        <v>13</v>
      </c>
      <c r="B14" s="59" t="s">
        <v>14</v>
      </c>
      <c r="C14" s="59" t="s">
        <v>15</v>
      </c>
      <c r="D14" s="59" t="s">
        <v>16</v>
      </c>
      <c r="E14" s="63" t="s">
        <v>17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48" t="s">
        <v>174</v>
      </c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9"/>
      <c r="BW14" s="50" t="s">
        <v>18</v>
      </c>
      <c r="BX14" s="51"/>
      <c r="BY14" s="51"/>
      <c r="BZ14" s="52"/>
      <c r="CA14" s="59" t="s">
        <v>19</v>
      </c>
    </row>
    <row r="15" spans="1:79" s="11" customFormat="1" ht="10.5" x14ac:dyDescent="0.2">
      <c r="A15" s="60"/>
      <c r="B15" s="60"/>
      <c r="C15" s="60"/>
      <c r="D15" s="60"/>
      <c r="E15" s="45" t="s">
        <v>20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7"/>
      <c r="AN15" s="45" t="s">
        <v>21</v>
      </c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7"/>
      <c r="BW15" s="53"/>
      <c r="BX15" s="54"/>
      <c r="BY15" s="54"/>
      <c r="BZ15" s="55"/>
      <c r="CA15" s="60"/>
    </row>
    <row r="16" spans="1:79" s="11" customFormat="1" ht="10.5" x14ac:dyDescent="0.2">
      <c r="A16" s="60"/>
      <c r="B16" s="60"/>
      <c r="C16" s="60"/>
      <c r="D16" s="60"/>
      <c r="E16" s="45" t="s">
        <v>22</v>
      </c>
      <c r="F16" s="46"/>
      <c r="G16" s="46"/>
      <c r="H16" s="46"/>
      <c r="I16" s="46"/>
      <c r="J16" s="46"/>
      <c r="K16" s="47"/>
      <c r="L16" s="45" t="s">
        <v>23</v>
      </c>
      <c r="M16" s="46"/>
      <c r="N16" s="46"/>
      <c r="O16" s="46"/>
      <c r="P16" s="46"/>
      <c r="Q16" s="46"/>
      <c r="R16" s="47"/>
      <c r="S16" s="45" t="s">
        <v>24</v>
      </c>
      <c r="T16" s="46"/>
      <c r="U16" s="46"/>
      <c r="V16" s="46"/>
      <c r="W16" s="46"/>
      <c r="X16" s="46"/>
      <c r="Y16" s="47"/>
      <c r="Z16" s="45" t="s">
        <v>25</v>
      </c>
      <c r="AA16" s="46"/>
      <c r="AB16" s="46"/>
      <c r="AC16" s="46"/>
      <c r="AD16" s="46"/>
      <c r="AE16" s="46"/>
      <c r="AF16" s="47"/>
      <c r="AG16" s="45" t="s">
        <v>26</v>
      </c>
      <c r="AH16" s="46"/>
      <c r="AI16" s="46"/>
      <c r="AJ16" s="46"/>
      <c r="AK16" s="46"/>
      <c r="AL16" s="46"/>
      <c r="AM16" s="47"/>
      <c r="AN16" s="45" t="s">
        <v>22</v>
      </c>
      <c r="AO16" s="46"/>
      <c r="AP16" s="46"/>
      <c r="AQ16" s="46"/>
      <c r="AR16" s="46"/>
      <c r="AS16" s="46"/>
      <c r="AT16" s="47"/>
      <c r="AU16" s="45" t="s">
        <v>23</v>
      </c>
      <c r="AV16" s="46"/>
      <c r="AW16" s="46"/>
      <c r="AX16" s="46"/>
      <c r="AY16" s="46"/>
      <c r="AZ16" s="46"/>
      <c r="BA16" s="47"/>
      <c r="BB16" s="45" t="s">
        <v>24</v>
      </c>
      <c r="BC16" s="46"/>
      <c r="BD16" s="46"/>
      <c r="BE16" s="46"/>
      <c r="BF16" s="46"/>
      <c r="BG16" s="46"/>
      <c r="BH16" s="47"/>
      <c r="BI16" s="45" t="s">
        <v>25</v>
      </c>
      <c r="BJ16" s="46"/>
      <c r="BK16" s="46"/>
      <c r="BL16" s="46"/>
      <c r="BM16" s="46"/>
      <c r="BN16" s="46"/>
      <c r="BO16" s="47"/>
      <c r="BP16" s="45" t="s">
        <v>26</v>
      </c>
      <c r="BQ16" s="46"/>
      <c r="BR16" s="46"/>
      <c r="BS16" s="46"/>
      <c r="BT16" s="46"/>
      <c r="BU16" s="46"/>
      <c r="BV16" s="47"/>
      <c r="BW16" s="56"/>
      <c r="BX16" s="57"/>
      <c r="BY16" s="57"/>
      <c r="BZ16" s="58"/>
      <c r="CA16" s="60"/>
    </row>
    <row r="17" spans="1:79" s="11" customFormat="1" ht="21" x14ac:dyDescent="0.2">
      <c r="A17" s="60"/>
      <c r="B17" s="60"/>
      <c r="C17" s="60"/>
      <c r="D17" s="60"/>
      <c r="E17" s="12" t="s">
        <v>27</v>
      </c>
      <c r="F17" s="45" t="s">
        <v>28</v>
      </c>
      <c r="G17" s="46"/>
      <c r="H17" s="46"/>
      <c r="I17" s="46"/>
      <c r="J17" s="46"/>
      <c r="K17" s="47"/>
      <c r="L17" s="12" t="s">
        <v>27</v>
      </c>
      <c r="M17" s="45" t="s">
        <v>28</v>
      </c>
      <c r="N17" s="46"/>
      <c r="O17" s="46"/>
      <c r="P17" s="46"/>
      <c r="Q17" s="46"/>
      <c r="R17" s="47"/>
      <c r="S17" s="12" t="s">
        <v>27</v>
      </c>
      <c r="T17" s="45" t="s">
        <v>28</v>
      </c>
      <c r="U17" s="46"/>
      <c r="V17" s="46"/>
      <c r="W17" s="46"/>
      <c r="X17" s="46"/>
      <c r="Y17" s="47"/>
      <c r="Z17" s="12" t="s">
        <v>27</v>
      </c>
      <c r="AA17" s="45" t="s">
        <v>28</v>
      </c>
      <c r="AB17" s="46"/>
      <c r="AC17" s="46"/>
      <c r="AD17" s="46"/>
      <c r="AE17" s="46"/>
      <c r="AF17" s="47"/>
      <c r="AG17" s="12" t="s">
        <v>27</v>
      </c>
      <c r="AH17" s="45" t="s">
        <v>28</v>
      </c>
      <c r="AI17" s="46"/>
      <c r="AJ17" s="46"/>
      <c r="AK17" s="46"/>
      <c r="AL17" s="46"/>
      <c r="AM17" s="47"/>
      <c r="AN17" s="12" t="s">
        <v>27</v>
      </c>
      <c r="AO17" s="45" t="s">
        <v>28</v>
      </c>
      <c r="AP17" s="46"/>
      <c r="AQ17" s="46"/>
      <c r="AR17" s="46"/>
      <c r="AS17" s="46"/>
      <c r="AT17" s="47"/>
      <c r="AU17" s="12" t="s">
        <v>27</v>
      </c>
      <c r="AV17" s="45" t="s">
        <v>28</v>
      </c>
      <c r="AW17" s="46"/>
      <c r="AX17" s="46"/>
      <c r="AY17" s="46"/>
      <c r="AZ17" s="46"/>
      <c r="BA17" s="47"/>
      <c r="BB17" s="12" t="s">
        <v>27</v>
      </c>
      <c r="BC17" s="45" t="s">
        <v>28</v>
      </c>
      <c r="BD17" s="46"/>
      <c r="BE17" s="46"/>
      <c r="BF17" s="46"/>
      <c r="BG17" s="46"/>
      <c r="BH17" s="47"/>
      <c r="BI17" s="12" t="s">
        <v>27</v>
      </c>
      <c r="BJ17" s="45" t="s">
        <v>28</v>
      </c>
      <c r="BK17" s="46"/>
      <c r="BL17" s="46"/>
      <c r="BM17" s="46"/>
      <c r="BN17" s="46"/>
      <c r="BO17" s="47"/>
      <c r="BP17" s="12" t="s">
        <v>27</v>
      </c>
      <c r="BQ17" s="45" t="s">
        <v>28</v>
      </c>
      <c r="BR17" s="46"/>
      <c r="BS17" s="46"/>
      <c r="BT17" s="46"/>
      <c r="BU17" s="46"/>
      <c r="BV17" s="47"/>
      <c r="BW17" s="45" t="s">
        <v>27</v>
      </c>
      <c r="BX17" s="47"/>
      <c r="BY17" s="46" t="s">
        <v>28</v>
      </c>
      <c r="BZ17" s="47"/>
      <c r="CA17" s="60"/>
    </row>
    <row r="18" spans="1:79" s="11" customFormat="1" ht="27" x14ac:dyDescent="0.2">
      <c r="A18" s="60"/>
      <c r="B18" s="60"/>
      <c r="C18" s="60"/>
      <c r="D18" s="60"/>
      <c r="E18" s="13" t="s">
        <v>29</v>
      </c>
      <c r="F18" s="13" t="s">
        <v>29</v>
      </c>
      <c r="G18" s="13" t="s">
        <v>30</v>
      </c>
      <c r="H18" s="13" t="s">
        <v>31</v>
      </c>
      <c r="I18" s="13" t="s">
        <v>32</v>
      </c>
      <c r="J18" s="13" t="s">
        <v>33</v>
      </c>
      <c r="K18" s="13" t="s">
        <v>34</v>
      </c>
      <c r="L18" s="13" t="s">
        <v>29</v>
      </c>
      <c r="M18" s="13" t="s">
        <v>29</v>
      </c>
      <c r="N18" s="13" t="s">
        <v>30</v>
      </c>
      <c r="O18" s="13" t="s">
        <v>31</v>
      </c>
      <c r="P18" s="13" t="s">
        <v>32</v>
      </c>
      <c r="Q18" s="13" t="s">
        <v>33</v>
      </c>
      <c r="R18" s="13" t="s">
        <v>34</v>
      </c>
      <c r="S18" s="13" t="s">
        <v>29</v>
      </c>
      <c r="T18" s="13" t="s">
        <v>29</v>
      </c>
      <c r="U18" s="13" t="s">
        <v>30</v>
      </c>
      <c r="V18" s="13" t="s">
        <v>31</v>
      </c>
      <c r="W18" s="13" t="s">
        <v>32</v>
      </c>
      <c r="X18" s="13" t="s">
        <v>33</v>
      </c>
      <c r="Y18" s="13" t="s">
        <v>34</v>
      </c>
      <c r="Z18" s="13" t="s">
        <v>29</v>
      </c>
      <c r="AA18" s="13" t="s">
        <v>29</v>
      </c>
      <c r="AB18" s="13" t="s">
        <v>30</v>
      </c>
      <c r="AC18" s="13" t="s">
        <v>31</v>
      </c>
      <c r="AD18" s="13" t="s">
        <v>32</v>
      </c>
      <c r="AE18" s="13" t="s">
        <v>33</v>
      </c>
      <c r="AF18" s="13" t="s">
        <v>34</v>
      </c>
      <c r="AG18" s="13" t="s">
        <v>29</v>
      </c>
      <c r="AH18" s="22" t="s">
        <v>29</v>
      </c>
      <c r="AI18" s="13" t="s">
        <v>30</v>
      </c>
      <c r="AJ18" s="13" t="s">
        <v>31</v>
      </c>
      <c r="AK18" s="13" t="s">
        <v>32</v>
      </c>
      <c r="AL18" s="13" t="s">
        <v>33</v>
      </c>
      <c r="AM18" s="13" t="s">
        <v>34</v>
      </c>
      <c r="AN18" s="13" t="s">
        <v>29</v>
      </c>
      <c r="AO18" s="13" t="s">
        <v>29</v>
      </c>
      <c r="AP18" s="13" t="s">
        <v>30</v>
      </c>
      <c r="AQ18" s="13" t="s">
        <v>31</v>
      </c>
      <c r="AR18" s="13" t="s">
        <v>32</v>
      </c>
      <c r="AS18" s="13" t="s">
        <v>33</v>
      </c>
      <c r="AT18" s="13" t="s">
        <v>34</v>
      </c>
      <c r="AU18" s="13" t="s">
        <v>29</v>
      </c>
      <c r="AV18" s="13" t="s">
        <v>29</v>
      </c>
      <c r="AW18" s="13" t="s">
        <v>30</v>
      </c>
      <c r="AX18" s="13" t="s">
        <v>31</v>
      </c>
      <c r="AY18" s="13" t="s">
        <v>32</v>
      </c>
      <c r="AZ18" s="13" t="s">
        <v>33</v>
      </c>
      <c r="BA18" s="13" t="s">
        <v>34</v>
      </c>
      <c r="BB18" s="13" t="s">
        <v>29</v>
      </c>
      <c r="BC18" s="13" t="s">
        <v>29</v>
      </c>
      <c r="BD18" s="13" t="s">
        <v>30</v>
      </c>
      <c r="BE18" s="13" t="s">
        <v>31</v>
      </c>
      <c r="BF18" s="13" t="s">
        <v>32</v>
      </c>
      <c r="BG18" s="13" t="s">
        <v>33</v>
      </c>
      <c r="BH18" s="13" t="s">
        <v>34</v>
      </c>
      <c r="BI18" s="13" t="s">
        <v>29</v>
      </c>
      <c r="BJ18" s="13" t="s">
        <v>29</v>
      </c>
      <c r="BK18" s="13" t="s">
        <v>30</v>
      </c>
      <c r="BL18" s="13" t="s">
        <v>31</v>
      </c>
      <c r="BM18" s="13" t="s">
        <v>32</v>
      </c>
      <c r="BN18" s="13" t="s">
        <v>33</v>
      </c>
      <c r="BO18" s="13" t="s">
        <v>34</v>
      </c>
      <c r="BP18" s="13" t="s">
        <v>29</v>
      </c>
      <c r="BQ18" s="13" t="s">
        <v>29</v>
      </c>
      <c r="BR18" s="13" t="s">
        <v>30</v>
      </c>
      <c r="BS18" s="13" t="s">
        <v>31</v>
      </c>
      <c r="BT18" s="13" t="s">
        <v>32</v>
      </c>
      <c r="BU18" s="13" t="s">
        <v>33</v>
      </c>
      <c r="BV18" s="13" t="s">
        <v>34</v>
      </c>
      <c r="BW18" s="12" t="s">
        <v>29</v>
      </c>
      <c r="BX18" s="12" t="s">
        <v>35</v>
      </c>
      <c r="BY18" s="12" t="s">
        <v>29</v>
      </c>
      <c r="BZ18" s="12" t="s">
        <v>35</v>
      </c>
      <c r="CA18" s="60"/>
    </row>
    <row r="19" spans="1:79" s="11" customFormat="1" ht="10.5" x14ac:dyDescent="0.2">
      <c r="A19" s="14">
        <v>1</v>
      </c>
      <c r="B19" s="14">
        <v>2</v>
      </c>
      <c r="C19" s="14">
        <v>3</v>
      </c>
      <c r="D19" s="14">
        <v>4</v>
      </c>
      <c r="E19" s="14" t="s">
        <v>36</v>
      </c>
      <c r="F19" s="14" t="s">
        <v>37</v>
      </c>
      <c r="G19" s="14" t="s">
        <v>38</v>
      </c>
      <c r="H19" s="14" t="s">
        <v>39</v>
      </c>
      <c r="I19" s="14" t="s">
        <v>40</v>
      </c>
      <c r="J19" s="14" t="s">
        <v>41</v>
      </c>
      <c r="K19" s="14" t="s">
        <v>42</v>
      </c>
      <c r="L19" s="14" t="s">
        <v>43</v>
      </c>
      <c r="M19" s="14" t="s">
        <v>44</v>
      </c>
      <c r="N19" s="14" t="s">
        <v>45</v>
      </c>
      <c r="O19" s="14" t="s">
        <v>46</v>
      </c>
      <c r="P19" s="14" t="s">
        <v>47</v>
      </c>
      <c r="Q19" s="14" t="s">
        <v>48</v>
      </c>
      <c r="R19" s="14" t="s">
        <v>49</v>
      </c>
      <c r="S19" s="14" t="s">
        <v>50</v>
      </c>
      <c r="T19" s="14" t="s">
        <v>51</v>
      </c>
      <c r="U19" s="14" t="s">
        <v>52</v>
      </c>
      <c r="V19" s="14" t="s">
        <v>53</v>
      </c>
      <c r="W19" s="14" t="s">
        <v>54</v>
      </c>
      <c r="X19" s="14" t="s">
        <v>55</v>
      </c>
      <c r="Y19" s="14" t="s">
        <v>56</v>
      </c>
      <c r="Z19" s="14" t="s">
        <v>57</v>
      </c>
      <c r="AA19" s="14" t="s">
        <v>58</v>
      </c>
      <c r="AB19" s="14" t="s">
        <v>59</v>
      </c>
      <c r="AC19" s="14" t="s">
        <v>60</v>
      </c>
      <c r="AD19" s="14" t="s">
        <v>61</v>
      </c>
      <c r="AE19" s="14" t="s">
        <v>62</v>
      </c>
      <c r="AF19" s="14" t="s">
        <v>63</v>
      </c>
      <c r="AG19" s="14" t="s">
        <v>64</v>
      </c>
      <c r="AH19" s="23" t="s">
        <v>65</v>
      </c>
      <c r="AI19" s="14" t="s">
        <v>66</v>
      </c>
      <c r="AJ19" s="14" t="s">
        <v>67</v>
      </c>
      <c r="AK19" s="14" t="s">
        <v>68</v>
      </c>
      <c r="AL19" s="14" t="s">
        <v>69</v>
      </c>
      <c r="AM19" s="14" t="s">
        <v>70</v>
      </c>
      <c r="AN19" s="14" t="s">
        <v>71</v>
      </c>
      <c r="AO19" s="14" t="s">
        <v>72</v>
      </c>
      <c r="AP19" s="14" t="s">
        <v>73</v>
      </c>
      <c r="AQ19" s="14" t="s">
        <v>74</v>
      </c>
      <c r="AR19" s="14" t="s">
        <v>75</v>
      </c>
      <c r="AS19" s="14" t="s">
        <v>76</v>
      </c>
      <c r="AT19" s="14" t="s">
        <v>77</v>
      </c>
      <c r="AU19" s="14" t="s">
        <v>78</v>
      </c>
      <c r="AV19" s="14" t="s">
        <v>79</v>
      </c>
      <c r="AW19" s="14" t="s">
        <v>80</v>
      </c>
      <c r="AX19" s="14" t="s">
        <v>81</v>
      </c>
      <c r="AY19" s="14" t="s">
        <v>82</v>
      </c>
      <c r="AZ19" s="14" t="s">
        <v>83</v>
      </c>
      <c r="BA19" s="14" t="s">
        <v>84</v>
      </c>
      <c r="BB19" s="14" t="s">
        <v>85</v>
      </c>
      <c r="BC19" s="14" t="s">
        <v>86</v>
      </c>
      <c r="BD19" s="14" t="s">
        <v>87</v>
      </c>
      <c r="BE19" s="14" t="s">
        <v>88</v>
      </c>
      <c r="BF19" s="14" t="s">
        <v>89</v>
      </c>
      <c r="BG19" s="14" t="s">
        <v>90</v>
      </c>
      <c r="BH19" s="14" t="s">
        <v>91</v>
      </c>
      <c r="BI19" s="14" t="s">
        <v>92</v>
      </c>
      <c r="BJ19" s="14" t="s">
        <v>93</v>
      </c>
      <c r="BK19" s="14" t="s">
        <v>94</v>
      </c>
      <c r="BL19" s="14" t="s">
        <v>95</v>
      </c>
      <c r="BM19" s="14" t="s">
        <v>96</v>
      </c>
      <c r="BN19" s="14" t="s">
        <v>97</v>
      </c>
      <c r="BO19" s="14" t="s">
        <v>98</v>
      </c>
      <c r="BP19" s="14" t="s">
        <v>99</v>
      </c>
      <c r="BQ19" s="14" t="s">
        <v>100</v>
      </c>
      <c r="BR19" s="14" t="s">
        <v>101</v>
      </c>
      <c r="BS19" s="14" t="s">
        <v>102</v>
      </c>
      <c r="BT19" s="14" t="s">
        <v>103</v>
      </c>
      <c r="BU19" s="14" t="s">
        <v>104</v>
      </c>
      <c r="BV19" s="14" t="s">
        <v>105</v>
      </c>
      <c r="BW19" s="14">
        <v>7</v>
      </c>
      <c r="BX19" s="14">
        <v>8</v>
      </c>
      <c r="BY19" s="14">
        <v>9</v>
      </c>
      <c r="BZ19" s="14">
        <v>10</v>
      </c>
      <c r="CA19" s="14">
        <v>11</v>
      </c>
    </row>
    <row r="20" spans="1:79" s="27" customFormat="1" ht="24" x14ac:dyDescent="0.2">
      <c r="A20" s="25">
        <v>0</v>
      </c>
      <c r="B20" s="29" t="s">
        <v>106</v>
      </c>
      <c r="C20" s="26" t="s">
        <v>107</v>
      </c>
      <c r="D20" s="40">
        <f>D21+D25</f>
        <v>112.8754</v>
      </c>
      <c r="E20" s="36">
        <f>E21+E25</f>
        <v>0</v>
      </c>
      <c r="F20" s="40">
        <f t="shared" ref="F20:BQ20" si="0">F21+F25</f>
        <v>21.708333333333336</v>
      </c>
      <c r="G20" s="36">
        <f t="shared" si="0"/>
        <v>0</v>
      </c>
      <c r="H20" s="36">
        <f t="shared" si="0"/>
        <v>0</v>
      </c>
      <c r="I20" s="36">
        <f t="shared" si="0"/>
        <v>0</v>
      </c>
      <c r="J20" s="36">
        <f t="shared" si="0"/>
        <v>0</v>
      </c>
      <c r="K20" s="36">
        <f t="shared" si="0"/>
        <v>0</v>
      </c>
      <c r="L20" s="36">
        <f t="shared" si="0"/>
        <v>0</v>
      </c>
      <c r="M20" s="36">
        <f t="shared" si="0"/>
        <v>0</v>
      </c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  <c r="S20" s="36">
        <f t="shared" si="0"/>
        <v>0</v>
      </c>
      <c r="T20" s="36">
        <f t="shared" si="0"/>
        <v>0</v>
      </c>
      <c r="U20" s="36">
        <f t="shared" si="0"/>
        <v>0</v>
      </c>
      <c r="V20" s="36">
        <f t="shared" si="0"/>
        <v>0</v>
      </c>
      <c r="W20" s="36">
        <f t="shared" si="0"/>
        <v>0</v>
      </c>
      <c r="X20" s="36">
        <f t="shared" si="0"/>
        <v>0</v>
      </c>
      <c r="Y20" s="36">
        <f t="shared" si="0"/>
        <v>0</v>
      </c>
      <c r="Z20" s="36">
        <f t="shared" si="0"/>
        <v>0</v>
      </c>
      <c r="AA20" s="36">
        <f t="shared" si="0"/>
        <v>0</v>
      </c>
      <c r="AB20" s="36">
        <f t="shared" si="0"/>
        <v>0</v>
      </c>
      <c r="AC20" s="36">
        <f t="shared" si="0"/>
        <v>0</v>
      </c>
      <c r="AD20" s="36">
        <f t="shared" si="0"/>
        <v>0</v>
      </c>
      <c r="AE20" s="36">
        <f t="shared" si="0"/>
        <v>0</v>
      </c>
      <c r="AF20" s="36">
        <f t="shared" si="0"/>
        <v>0</v>
      </c>
      <c r="AG20" s="36">
        <f t="shared" si="0"/>
        <v>0</v>
      </c>
      <c r="AH20" s="40">
        <f t="shared" si="0"/>
        <v>21.708333333333336</v>
      </c>
      <c r="AI20" s="36">
        <f t="shared" si="0"/>
        <v>0</v>
      </c>
      <c r="AJ20" s="36">
        <f t="shared" si="0"/>
        <v>0</v>
      </c>
      <c r="AK20" s="36">
        <f t="shared" si="0"/>
        <v>0</v>
      </c>
      <c r="AL20" s="36">
        <f t="shared" si="0"/>
        <v>0</v>
      </c>
      <c r="AM20" s="36">
        <f t="shared" si="0"/>
        <v>0</v>
      </c>
      <c r="AN20" s="36">
        <f t="shared" si="0"/>
        <v>0</v>
      </c>
      <c r="AO20" s="40">
        <f t="shared" si="0"/>
        <v>0.57583333333333331</v>
      </c>
      <c r="AP20" s="36">
        <f t="shared" si="0"/>
        <v>0</v>
      </c>
      <c r="AQ20" s="36">
        <f t="shared" si="0"/>
        <v>0</v>
      </c>
      <c r="AR20" s="36">
        <f t="shared" si="0"/>
        <v>0</v>
      </c>
      <c r="AS20" s="36">
        <f t="shared" si="0"/>
        <v>0</v>
      </c>
      <c r="AT20" s="36">
        <f t="shared" si="0"/>
        <v>0</v>
      </c>
      <c r="AU20" s="36">
        <f t="shared" si="0"/>
        <v>0</v>
      </c>
      <c r="AV20" s="40">
        <f t="shared" si="0"/>
        <v>0.57583333333333331</v>
      </c>
      <c r="AW20" s="36">
        <f t="shared" si="0"/>
        <v>0</v>
      </c>
      <c r="AX20" s="36">
        <f t="shared" si="0"/>
        <v>0</v>
      </c>
      <c r="AY20" s="36">
        <f t="shared" si="0"/>
        <v>0</v>
      </c>
      <c r="AZ20" s="36">
        <f t="shared" si="0"/>
        <v>0</v>
      </c>
      <c r="BA20" s="36">
        <f t="shared" si="0"/>
        <v>0</v>
      </c>
      <c r="BB20" s="36">
        <f t="shared" si="0"/>
        <v>0</v>
      </c>
      <c r="BC20" s="40">
        <f t="shared" si="0"/>
        <v>0</v>
      </c>
      <c r="BD20" s="36">
        <f t="shared" si="0"/>
        <v>0</v>
      </c>
      <c r="BE20" s="36">
        <f t="shared" si="0"/>
        <v>0</v>
      </c>
      <c r="BF20" s="36">
        <f t="shared" si="0"/>
        <v>0</v>
      </c>
      <c r="BG20" s="36">
        <f t="shared" si="0"/>
        <v>0</v>
      </c>
      <c r="BH20" s="36">
        <f t="shared" si="0"/>
        <v>0</v>
      </c>
      <c r="BI20" s="36">
        <f t="shared" si="0"/>
        <v>0</v>
      </c>
      <c r="BJ20" s="40">
        <f t="shared" si="0"/>
        <v>0</v>
      </c>
      <c r="BK20" s="36">
        <f t="shared" si="0"/>
        <v>0</v>
      </c>
      <c r="BL20" s="36">
        <f t="shared" si="0"/>
        <v>0</v>
      </c>
      <c r="BM20" s="36">
        <f t="shared" si="0"/>
        <v>0</v>
      </c>
      <c r="BN20" s="36">
        <f t="shared" si="0"/>
        <v>0</v>
      </c>
      <c r="BO20" s="36">
        <f t="shared" si="0"/>
        <v>0</v>
      </c>
      <c r="BP20" s="36">
        <f t="shared" si="0"/>
        <v>0</v>
      </c>
      <c r="BQ20" s="40">
        <f t="shared" si="0"/>
        <v>0</v>
      </c>
      <c r="BR20" s="36">
        <f t="shared" ref="BR20:BW20" si="1">BR21+BR25</f>
        <v>0</v>
      </c>
      <c r="BS20" s="36">
        <f t="shared" si="1"/>
        <v>0</v>
      </c>
      <c r="BT20" s="36">
        <f t="shared" si="1"/>
        <v>0</v>
      </c>
      <c r="BU20" s="36">
        <f t="shared" si="1"/>
        <v>0</v>
      </c>
      <c r="BV20" s="36">
        <f t="shared" si="1"/>
        <v>0</v>
      </c>
      <c r="BW20" s="36">
        <f t="shared" si="1"/>
        <v>0</v>
      </c>
      <c r="BX20" s="36">
        <v>0</v>
      </c>
      <c r="BY20" s="40">
        <f t="shared" ref="BY20" si="2">BY21+BY25</f>
        <v>21.132500000000004</v>
      </c>
      <c r="BZ20" s="36">
        <f>100*(F20-AO20)/F20</f>
        <v>97.347408829174668</v>
      </c>
      <c r="CA20" s="30"/>
    </row>
    <row r="21" spans="1:79" s="27" customFormat="1" ht="24" x14ac:dyDescent="0.2">
      <c r="A21" s="31">
        <v>1</v>
      </c>
      <c r="B21" s="29" t="s">
        <v>111</v>
      </c>
      <c r="C21" s="28" t="s">
        <v>107</v>
      </c>
      <c r="D21" s="41">
        <f>SUM(D22:D24)</f>
        <v>36</v>
      </c>
      <c r="E21" s="37">
        <f>SUM(E22:E24)</f>
        <v>0</v>
      </c>
      <c r="F21" s="41">
        <f t="shared" ref="F21:BQ21" si="3">SUM(F22:F24)</f>
        <v>21.000000000000004</v>
      </c>
      <c r="G21" s="37">
        <f t="shared" si="3"/>
        <v>0</v>
      </c>
      <c r="H21" s="37">
        <f t="shared" si="3"/>
        <v>0</v>
      </c>
      <c r="I21" s="37">
        <f t="shared" si="3"/>
        <v>0</v>
      </c>
      <c r="J21" s="37">
        <f t="shared" si="3"/>
        <v>0</v>
      </c>
      <c r="K21" s="37">
        <f t="shared" si="3"/>
        <v>0</v>
      </c>
      <c r="L21" s="37">
        <f t="shared" si="3"/>
        <v>0</v>
      </c>
      <c r="M21" s="37">
        <f t="shared" si="3"/>
        <v>0</v>
      </c>
      <c r="N21" s="37">
        <f t="shared" si="3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7">
        <f t="shared" si="3"/>
        <v>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  <c r="Y21" s="37">
        <f t="shared" si="3"/>
        <v>0</v>
      </c>
      <c r="Z21" s="37">
        <f t="shared" si="3"/>
        <v>0</v>
      </c>
      <c r="AA21" s="37">
        <f t="shared" si="3"/>
        <v>0</v>
      </c>
      <c r="AB21" s="37">
        <f t="shared" si="3"/>
        <v>0</v>
      </c>
      <c r="AC21" s="37">
        <f t="shared" si="3"/>
        <v>0</v>
      </c>
      <c r="AD21" s="37">
        <f t="shared" si="3"/>
        <v>0</v>
      </c>
      <c r="AE21" s="37">
        <f t="shared" si="3"/>
        <v>0</v>
      </c>
      <c r="AF21" s="37">
        <f t="shared" si="3"/>
        <v>0</v>
      </c>
      <c r="AG21" s="37">
        <f t="shared" si="3"/>
        <v>0</v>
      </c>
      <c r="AH21" s="41">
        <f t="shared" si="3"/>
        <v>21.000000000000004</v>
      </c>
      <c r="AI21" s="37">
        <f t="shared" si="3"/>
        <v>0</v>
      </c>
      <c r="AJ21" s="37">
        <f t="shared" si="3"/>
        <v>0</v>
      </c>
      <c r="AK21" s="37">
        <f t="shared" si="3"/>
        <v>0</v>
      </c>
      <c r="AL21" s="37">
        <f t="shared" si="3"/>
        <v>0</v>
      </c>
      <c r="AM21" s="37">
        <f t="shared" si="3"/>
        <v>0</v>
      </c>
      <c r="AN21" s="37">
        <f t="shared" si="3"/>
        <v>0</v>
      </c>
      <c r="AO21" s="41">
        <f t="shared" si="3"/>
        <v>0</v>
      </c>
      <c r="AP21" s="37">
        <f t="shared" si="3"/>
        <v>0</v>
      </c>
      <c r="AQ21" s="37">
        <f t="shared" si="3"/>
        <v>0</v>
      </c>
      <c r="AR21" s="37">
        <f t="shared" si="3"/>
        <v>0</v>
      </c>
      <c r="AS21" s="37">
        <f t="shared" si="3"/>
        <v>0</v>
      </c>
      <c r="AT21" s="37">
        <f t="shared" si="3"/>
        <v>0</v>
      </c>
      <c r="AU21" s="37">
        <f t="shared" si="3"/>
        <v>0</v>
      </c>
      <c r="AV21" s="41">
        <f t="shared" si="3"/>
        <v>0</v>
      </c>
      <c r="AW21" s="37">
        <f t="shared" si="3"/>
        <v>0</v>
      </c>
      <c r="AX21" s="37">
        <f t="shared" si="3"/>
        <v>0</v>
      </c>
      <c r="AY21" s="37">
        <f t="shared" si="3"/>
        <v>0</v>
      </c>
      <c r="AZ21" s="37">
        <f t="shared" si="3"/>
        <v>0</v>
      </c>
      <c r="BA21" s="37">
        <f t="shared" si="3"/>
        <v>0</v>
      </c>
      <c r="BB21" s="37">
        <f t="shared" si="3"/>
        <v>0</v>
      </c>
      <c r="BC21" s="41">
        <f t="shared" si="3"/>
        <v>0</v>
      </c>
      <c r="BD21" s="37">
        <f t="shared" si="3"/>
        <v>0</v>
      </c>
      <c r="BE21" s="37">
        <f t="shared" si="3"/>
        <v>0</v>
      </c>
      <c r="BF21" s="37">
        <f t="shared" si="3"/>
        <v>0</v>
      </c>
      <c r="BG21" s="37">
        <f t="shared" si="3"/>
        <v>0</v>
      </c>
      <c r="BH21" s="37">
        <f t="shared" si="3"/>
        <v>0</v>
      </c>
      <c r="BI21" s="37">
        <f t="shared" si="3"/>
        <v>0</v>
      </c>
      <c r="BJ21" s="41">
        <f t="shared" si="3"/>
        <v>0</v>
      </c>
      <c r="BK21" s="37">
        <f t="shared" si="3"/>
        <v>0</v>
      </c>
      <c r="BL21" s="37">
        <f t="shared" si="3"/>
        <v>0</v>
      </c>
      <c r="BM21" s="37">
        <f t="shared" si="3"/>
        <v>0</v>
      </c>
      <c r="BN21" s="37">
        <f t="shared" si="3"/>
        <v>0</v>
      </c>
      <c r="BO21" s="37">
        <f t="shared" si="3"/>
        <v>0</v>
      </c>
      <c r="BP21" s="37">
        <f t="shared" si="3"/>
        <v>0</v>
      </c>
      <c r="BQ21" s="41">
        <f t="shared" si="3"/>
        <v>0</v>
      </c>
      <c r="BR21" s="37">
        <f t="shared" ref="BR21:BW21" si="4">SUM(BR22:BR24)</f>
        <v>0</v>
      </c>
      <c r="BS21" s="37">
        <f t="shared" si="4"/>
        <v>0</v>
      </c>
      <c r="BT21" s="37">
        <f t="shared" si="4"/>
        <v>0</v>
      </c>
      <c r="BU21" s="37">
        <f t="shared" si="4"/>
        <v>0</v>
      </c>
      <c r="BV21" s="37">
        <f t="shared" si="4"/>
        <v>0</v>
      </c>
      <c r="BW21" s="37">
        <f t="shared" si="4"/>
        <v>0</v>
      </c>
      <c r="BX21" s="37">
        <v>0</v>
      </c>
      <c r="BY21" s="44">
        <f t="shared" ref="BY21:BY42" si="5">F21-AO21</f>
        <v>21.000000000000004</v>
      </c>
      <c r="BZ21" s="36">
        <f>100*(F21-AO21)/F21</f>
        <v>100</v>
      </c>
      <c r="CA21" s="30"/>
    </row>
    <row r="22" spans="1:79" s="15" customFormat="1" ht="24" x14ac:dyDescent="0.2">
      <c r="A22" s="32" t="s">
        <v>152</v>
      </c>
      <c r="B22" s="33" t="s">
        <v>112</v>
      </c>
      <c r="C22" s="16" t="s">
        <v>113</v>
      </c>
      <c r="D22" s="42">
        <v>14.166700000000001</v>
      </c>
      <c r="E22" s="38">
        <v>0</v>
      </c>
      <c r="F22" s="42">
        <f t="shared" ref="F22:F23" si="6">M22+T22+AA22+AH22</f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8">
        <v>0</v>
      </c>
      <c r="AG22" s="38">
        <v>0</v>
      </c>
      <c r="AH22" s="43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0</v>
      </c>
      <c r="AN22" s="38">
        <v>0</v>
      </c>
      <c r="AO22" s="42">
        <f t="shared" ref="AO22:AO23" si="7">AV22+BC22+BJ22+BQ22</f>
        <v>0</v>
      </c>
      <c r="AP22" s="38">
        <v>0</v>
      </c>
      <c r="AQ22" s="38">
        <v>0</v>
      </c>
      <c r="AR22" s="38">
        <v>0</v>
      </c>
      <c r="AS22" s="38">
        <v>0</v>
      </c>
      <c r="AT22" s="38">
        <v>0</v>
      </c>
      <c r="AU22" s="38">
        <v>0</v>
      </c>
      <c r="AV22" s="42">
        <v>0</v>
      </c>
      <c r="AW22" s="38">
        <v>0</v>
      </c>
      <c r="AX22" s="38">
        <v>0</v>
      </c>
      <c r="AY22" s="38">
        <v>0</v>
      </c>
      <c r="AZ22" s="38">
        <v>0</v>
      </c>
      <c r="BA22" s="38">
        <v>0</v>
      </c>
      <c r="BB22" s="38">
        <v>0</v>
      </c>
      <c r="BC22" s="42">
        <f t="shared" ref="BC22" si="8">T22</f>
        <v>0</v>
      </c>
      <c r="BD22" s="38">
        <v>0</v>
      </c>
      <c r="BE22" s="38">
        <v>0</v>
      </c>
      <c r="BF22" s="38">
        <v>0</v>
      </c>
      <c r="BG22" s="38">
        <v>0</v>
      </c>
      <c r="BH22" s="38">
        <v>0</v>
      </c>
      <c r="BI22" s="38">
        <v>0</v>
      </c>
      <c r="BJ22" s="42">
        <v>0</v>
      </c>
      <c r="BK22" s="38">
        <v>0</v>
      </c>
      <c r="BL22" s="38">
        <v>0</v>
      </c>
      <c r="BM22" s="38">
        <v>0</v>
      </c>
      <c r="BN22" s="38">
        <v>0</v>
      </c>
      <c r="BO22" s="38">
        <v>0</v>
      </c>
      <c r="BP22" s="38">
        <v>0</v>
      </c>
      <c r="BQ22" s="42">
        <f t="shared" ref="BQ22:BQ23" si="9">AH22</f>
        <v>0</v>
      </c>
      <c r="BR22" s="38">
        <v>0</v>
      </c>
      <c r="BS22" s="38">
        <v>0</v>
      </c>
      <c r="BT22" s="38">
        <v>0</v>
      </c>
      <c r="BU22" s="38">
        <v>0</v>
      </c>
      <c r="BV22" s="38">
        <v>0</v>
      </c>
      <c r="BW22" s="38">
        <v>0</v>
      </c>
      <c r="BX22" s="38">
        <v>0</v>
      </c>
      <c r="BY22" s="44">
        <f t="shared" si="5"/>
        <v>0</v>
      </c>
      <c r="BZ22" s="39">
        <v>0</v>
      </c>
      <c r="CA22" s="34"/>
    </row>
    <row r="23" spans="1:79" s="15" customFormat="1" ht="24" x14ac:dyDescent="0.2">
      <c r="A23" s="32" t="s">
        <v>153</v>
      </c>
      <c r="B23" s="33" t="s">
        <v>114</v>
      </c>
      <c r="C23" s="16" t="s">
        <v>115</v>
      </c>
      <c r="D23" s="42">
        <v>20.833300000000001</v>
      </c>
      <c r="E23" s="38">
        <v>0</v>
      </c>
      <c r="F23" s="42">
        <f t="shared" si="6"/>
        <v>20.833333333333336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8">
        <v>0</v>
      </c>
      <c r="AG23" s="38">
        <v>0</v>
      </c>
      <c r="AH23" s="43">
        <f>25/1.2</f>
        <v>20.833333333333336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42">
        <f t="shared" si="7"/>
        <v>0</v>
      </c>
      <c r="AP23" s="38">
        <v>0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42">
        <v>0</v>
      </c>
      <c r="AW23" s="38">
        <v>0</v>
      </c>
      <c r="AX23" s="38">
        <v>0</v>
      </c>
      <c r="AY23" s="38">
        <v>0</v>
      </c>
      <c r="AZ23" s="38">
        <v>0</v>
      </c>
      <c r="BA23" s="38">
        <v>0</v>
      </c>
      <c r="BB23" s="38">
        <v>0</v>
      </c>
      <c r="BC23" s="42">
        <v>0</v>
      </c>
      <c r="BD23" s="38">
        <v>0</v>
      </c>
      <c r="BE23" s="38">
        <v>0</v>
      </c>
      <c r="BF23" s="38">
        <v>0</v>
      </c>
      <c r="BG23" s="38">
        <v>0</v>
      </c>
      <c r="BH23" s="38">
        <v>0</v>
      </c>
      <c r="BI23" s="38">
        <v>0</v>
      </c>
      <c r="BJ23" s="42">
        <v>0</v>
      </c>
      <c r="BK23" s="38">
        <v>0</v>
      </c>
      <c r="BL23" s="38">
        <v>0</v>
      </c>
      <c r="BM23" s="38">
        <v>0</v>
      </c>
      <c r="BN23" s="38">
        <v>0</v>
      </c>
      <c r="BO23" s="38">
        <v>0</v>
      </c>
      <c r="BP23" s="38">
        <v>0</v>
      </c>
      <c r="BQ23" s="42">
        <v>0</v>
      </c>
      <c r="BR23" s="38">
        <v>0</v>
      </c>
      <c r="BS23" s="38">
        <v>0</v>
      </c>
      <c r="BT23" s="38">
        <v>0</v>
      </c>
      <c r="BU23" s="38">
        <v>0</v>
      </c>
      <c r="BV23" s="38">
        <v>0</v>
      </c>
      <c r="BW23" s="38">
        <v>0</v>
      </c>
      <c r="BX23" s="38">
        <v>0</v>
      </c>
      <c r="BY23" s="44">
        <f t="shared" si="5"/>
        <v>20.833333333333336</v>
      </c>
      <c r="BZ23" s="39">
        <v>0</v>
      </c>
      <c r="CA23" s="34"/>
    </row>
    <row r="24" spans="1:79" s="15" customFormat="1" ht="84" x14ac:dyDescent="0.2">
      <c r="A24" s="32" t="s">
        <v>154</v>
      </c>
      <c r="B24" s="33" t="s">
        <v>116</v>
      </c>
      <c r="C24" s="16" t="s">
        <v>117</v>
      </c>
      <c r="D24" s="42">
        <v>1</v>
      </c>
      <c r="E24" s="38">
        <v>0</v>
      </c>
      <c r="F24" s="42">
        <f>M24+T24+AA24+AH24</f>
        <v>0.16666666666666669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43">
        <f>0.2/1.2</f>
        <v>0.16666666666666669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42">
        <f>AV24+BC24+BJ24+BQ24</f>
        <v>0</v>
      </c>
      <c r="AP24" s="38">
        <v>0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42">
        <v>0</v>
      </c>
      <c r="AW24" s="38">
        <v>0</v>
      </c>
      <c r="AX24" s="38">
        <v>0</v>
      </c>
      <c r="AY24" s="38">
        <v>0</v>
      </c>
      <c r="AZ24" s="38">
        <v>0</v>
      </c>
      <c r="BA24" s="38">
        <v>0</v>
      </c>
      <c r="BB24" s="38">
        <v>0</v>
      </c>
      <c r="BC24" s="42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42">
        <v>0</v>
      </c>
      <c r="BK24" s="38">
        <v>0</v>
      </c>
      <c r="BL24" s="38">
        <v>0</v>
      </c>
      <c r="BM24" s="38">
        <v>0</v>
      </c>
      <c r="BN24" s="38">
        <v>0</v>
      </c>
      <c r="BO24" s="38">
        <v>0</v>
      </c>
      <c r="BP24" s="38">
        <v>0</v>
      </c>
      <c r="BQ24" s="42">
        <v>0</v>
      </c>
      <c r="BR24" s="38">
        <v>0</v>
      </c>
      <c r="BS24" s="38">
        <v>0</v>
      </c>
      <c r="BT24" s="38">
        <v>0</v>
      </c>
      <c r="BU24" s="38">
        <v>0</v>
      </c>
      <c r="BV24" s="38">
        <v>0</v>
      </c>
      <c r="BW24" s="38">
        <v>0</v>
      </c>
      <c r="BX24" s="38">
        <v>0</v>
      </c>
      <c r="BY24" s="44">
        <f t="shared" si="5"/>
        <v>0.16666666666666669</v>
      </c>
      <c r="BZ24" s="36">
        <f>100*(F24-AO24)/F24</f>
        <v>100</v>
      </c>
      <c r="CA24" s="34"/>
    </row>
    <row r="25" spans="1:79" s="27" customFormat="1" ht="24" x14ac:dyDescent="0.2">
      <c r="A25" s="31">
        <v>2</v>
      </c>
      <c r="B25" s="29" t="s">
        <v>108</v>
      </c>
      <c r="C25" s="28" t="s">
        <v>107</v>
      </c>
      <c r="D25" s="41">
        <f>SUM(D26:D42)</f>
        <v>76.875399999999999</v>
      </c>
      <c r="E25" s="37">
        <f>SUM(E26:E42)</f>
        <v>0</v>
      </c>
      <c r="F25" s="41">
        <f t="shared" ref="F25:BQ25" si="10">SUM(F26:F42)</f>
        <v>0.70833333333333337</v>
      </c>
      <c r="G25" s="37">
        <f t="shared" si="10"/>
        <v>0</v>
      </c>
      <c r="H25" s="37">
        <f t="shared" si="10"/>
        <v>0</v>
      </c>
      <c r="I25" s="37">
        <f t="shared" si="10"/>
        <v>0</v>
      </c>
      <c r="J25" s="37">
        <f t="shared" si="10"/>
        <v>0</v>
      </c>
      <c r="K25" s="37">
        <f t="shared" si="10"/>
        <v>0</v>
      </c>
      <c r="L25" s="37">
        <f t="shared" si="10"/>
        <v>0</v>
      </c>
      <c r="M25" s="37">
        <f t="shared" si="10"/>
        <v>0</v>
      </c>
      <c r="N25" s="37">
        <f t="shared" si="10"/>
        <v>0</v>
      </c>
      <c r="O25" s="37">
        <f t="shared" si="10"/>
        <v>0</v>
      </c>
      <c r="P25" s="37">
        <f t="shared" si="10"/>
        <v>0</v>
      </c>
      <c r="Q25" s="37">
        <f t="shared" si="10"/>
        <v>0</v>
      </c>
      <c r="R25" s="37">
        <f t="shared" si="10"/>
        <v>0</v>
      </c>
      <c r="S25" s="37">
        <f t="shared" si="10"/>
        <v>0</v>
      </c>
      <c r="T25" s="37">
        <f t="shared" si="10"/>
        <v>0</v>
      </c>
      <c r="U25" s="37">
        <f t="shared" si="10"/>
        <v>0</v>
      </c>
      <c r="V25" s="37">
        <f t="shared" si="10"/>
        <v>0</v>
      </c>
      <c r="W25" s="37">
        <f t="shared" si="10"/>
        <v>0</v>
      </c>
      <c r="X25" s="37">
        <f t="shared" si="10"/>
        <v>0</v>
      </c>
      <c r="Y25" s="37">
        <f t="shared" si="10"/>
        <v>0</v>
      </c>
      <c r="Z25" s="37">
        <f t="shared" si="10"/>
        <v>0</v>
      </c>
      <c r="AA25" s="37">
        <f t="shared" si="10"/>
        <v>0</v>
      </c>
      <c r="AB25" s="37">
        <f t="shared" si="10"/>
        <v>0</v>
      </c>
      <c r="AC25" s="37">
        <f t="shared" si="10"/>
        <v>0</v>
      </c>
      <c r="AD25" s="37">
        <f t="shared" si="10"/>
        <v>0</v>
      </c>
      <c r="AE25" s="37">
        <f t="shared" si="10"/>
        <v>0</v>
      </c>
      <c r="AF25" s="37">
        <f t="shared" si="10"/>
        <v>0</v>
      </c>
      <c r="AG25" s="37">
        <f t="shared" si="10"/>
        <v>0</v>
      </c>
      <c r="AH25" s="41">
        <f t="shared" si="10"/>
        <v>0.70833333333333337</v>
      </c>
      <c r="AI25" s="37">
        <f t="shared" si="10"/>
        <v>0</v>
      </c>
      <c r="AJ25" s="37">
        <f t="shared" si="10"/>
        <v>0</v>
      </c>
      <c r="AK25" s="37">
        <f t="shared" si="10"/>
        <v>0</v>
      </c>
      <c r="AL25" s="37">
        <f t="shared" si="10"/>
        <v>0</v>
      </c>
      <c r="AM25" s="37">
        <f t="shared" si="10"/>
        <v>0</v>
      </c>
      <c r="AN25" s="37">
        <f t="shared" si="10"/>
        <v>0</v>
      </c>
      <c r="AO25" s="41">
        <f t="shared" si="10"/>
        <v>0.57583333333333331</v>
      </c>
      <c r="AP25" s="37">
        <f t="shared" si="10"/>
        <v>0</v>
      </c>
      <c r="AQ25" s="37">
        <f t="shared" si="10"/>
        <v>0</v>
      </c>
      <c r="AR25" s="37">
        <f t="shared" si="10"/>
        <v>0</v>
      </c>
      <c r="AS25" s="37">
        <f t="shared" si="10"/>
        <v>0</v>
      </c>
      <c r="AT25" s="37">
        <f t="shared" si="10"/>
        <v>0</v>
      </c>
      <c r="AU25" s="37">
        <f t="shared" si="10"/>
        <v>0</v>
      </c>
      <c r="AV25" s="41">
        <f t="shared" si="10"/>
        <v>0.57583333333333331</v>
      </c>
      <c r="AW25" s="37">
        <f t="shared" si="10"/>
        <v>0</v>
      </c>
      <c r="AX25" s="37">
        <f t="shared" si="10"/>
        <v>0</v>
      </c>
      <c r="AY25" s="37">
        <f t="shared" si="10"/>
        <v>0</v>
      </c>
      <c r="AZ25" s="37">
        <f t="shared" si="10"/>
        <v>0</v>
      </c>
      <c r="BA25" s="37">
        <f t="shared" si="10"/>
        <v>0</v>
      </c>
      <c r="BB25" s="37">
        <f t="shared" si="10"/>
        <v>0</v>
      </c>
      <c r="BC25" s="41">
        <f t="shared" si="10"/>
        <v>0</v>
      </c>
      <c r="BD25" s="37">
        <f t="shared" si="10"/>
        <v>0</v>
      </c>
      <c r="BE25" s="37">
        <f t="shared" si="10"/>
        <v>0</v>
      </c>
      <c r="BF25" s="37">
        <f t="shared" si="10"/>
        <v>0</v>
      </c>
      <c r="BG25" s="37">
        <f t="shared" si="10"/>
        <v>0</v>
      </c>
      <c r="BH25" s="37">
        <f t="shared" si="10"/>
        <v>0</v>
      </c>
      <c r="BI25" s="37">
        <f t="shared" si="10"/>
        <v>0</v>
      </c>
      <c r="BJ25" s="41">
        <f t="shared" si="10"/>
        <v>0</v>
      </c>
      <c r="BK25" s="37">
        <f t="shared" si="10"/>
        <v>0</v>
      </c>
      <c r="BL25" s="37">
        <f t="shared" si="10"/>
        <v>0</v>
      </c>
      <c r="BM25" s="37">
        <f t="shared" si="10"/>
        <v>0</v>
      </c>
      <c r="BN25" s="37">
        <f t="shared" si="10"/>
        <v>0</v>
      </c>
      <c r="BO25" s="37">
        <f t="shared" si="10"/>
        <v>0</v>
      </c>
      <c r="BP25" s="37">
        <f t="shared" si="10"/>
        <v>0</v>
      </c>
      <c r="BQ25" s="41">
        <f t="shared" si="10"/>
        <v>0</v>
      </c>
      <c r="BR25" s="37">
        <f t="shared" ref="BR25:BW25" si="11">SUM(BR26:BR42)</f>
        <v>0</v>
      </c>
      <c r="BS25" s="37">
        <f t="shared" si="11"/>
        <v>0</v>
      </c>
      <c r="BT25" s="37">
        <f t="shared" si="11"/>
        <v>0</v>
      </c>
      <c r="BU25" s="37">
        <f t="shared" si="11"/>
        <v>0</v>
      </c>
      <c r="BV25" s="37">
        <f t="shared" si="11"/>
        <v>0</v>
      </c>
      <c r="BW25" s="37">
        <f t="shared" si="11"/>
        <v>0</v>
      </c>
      <c r="BX25" s="37">
        <v>0</v>
      </c>
      <c r="BY25" s="44">
        <f t="shared" si="5"/>
        <v>0.13250000000000006</v>
      </c>
      <c r="BZ25" s="36">
        <f>100*(F25-AO25)/F25</f>
        <v>18.705882352941185</v>
      </c>
      <c r="CA25" s="30"/>
    </row>
    <row r="26" spans="1:79" s="15" customFormat="1" ht="24" x14ac:dyDescent="0.2">
      <c r="A26" s="32" t="s">
        <v>155</v>
      </c>
      <c r="B26" s="33" t="s">
        <v>118</v>
      </c>
      <c r="C26" s="16" t="s">
        <v>119</v>
      </c>
      <c r="D26" s="42">
        <v>0.53580000000000005</v>
      </c>
      <c r="E26" s="38">
        <v>0</v>
      </c>
      <c r="F26" s="42">
        <f t="shared" ref="F26:F42" si="12">M26+T26+AA26+AH26</f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8">
        <v>0</v>
      </c>
      <c r="AG26" s="38">
        <v>0</v>
      </c>
      <c r="AH26" s="43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8">
        <v>0</v>
      </c>
      <c r="AO26" s="42">
        <f t="shared" ref="AO26:AO42" si="13">AV26+BC26+BJ26+BQ26</f>
        <v>0</v>
      </c>
      <c r="AP26" s="38">
        <v>0</v>
      </c>
      <c r="AQ26" s="38">
        <v>0</v>
      </c>
      <c r="AR26" s="38">
        <v>0</v>
      </c>
      <c r="AS26" s="38">
        <v>0</v>
      </c>
      <c r="AT26" s="38">
        <v>0</v>
      </c>
      <c r="AU26" s="38">
        <v>0</v>
      </c>
      <c r="AV26" s="42">
        <v>0</v>
      </c>
      <c r="AW26" s="38">
        <v>0</v>
      </c>
      <c r="AX26" s="38">
        <v>0</v>
      </c>
      <c r="AY26" s="38">
        <v>0</v>
      </c>
      <c r="AZ26" s="38">
        <v>0</v>
      </c>
      <c r="BA26" s="38">
        <v>0</v>
      </c>
      <c r="BB26" s="38">
        <v>0</v>
      </c>
      <c r="BC26" s="42">
        <v>0</v>
      </c>
      <c r="BD26" s="38">
        <v>0</v>
      </c>
      <c r="BE26" s="38">
        <v>0</v>
      </c>
      <c r="BF26" s="38">
        <v>0</v>
      </c>
      <c r="BG26" s="38">
        <v>0</v>
      </c>
      <c r="BH26" s="38">
        <v>0</v>
      </c>
      <c r="BI26" s="38">
        <v>0</v>
      </c>
      <c r="BJ26" s="42">
        <v>0</v>
      </c>
      <c r="BK26" s="38">
        <v>0</v>
      </c>
      <c r="BL26" s="38">
        <v>0</v>
      </c>
      <c r="BM26" s="38">
        <v>0</v>
      </c>
      <c r="BN26" s="38">
        <v>0</v>
      </c>
      <c r="BO26" s="38">
        <v>0</v>
      </c>
      <c r="BP26" s="38">
        <v>0</v>
      </c>
      <c r="BQ26" s="42">
        <v>0</v>
      </c>
      <c r="BR26" s="38">
        <v>0</v>
      </c>
      <c r="BS26" s="38">
        <v>0</v>
      </c>
      <c r="BT26" s="38">
        <v>0</v>
      </c>
      <c r="BU26" s="38">
        <v>0</v>
      </c>
      <c r="BV26" s="38">
        <v>0</v>
      </c>
      <c r="BW26" s="38">
        <v>0</v>
      </c>
      <c r="BX26" s="38">
        <v>0</v>
      </c>
      <c r="BY26" s="44">
        <f t="shared" si="5"/>
        <v>0</v>
      </c>
      <c r="BZ26" s="36" t="e">
        <f>100*(F26-AO26)/F26</f>
        <v>#DIV/0!</v>
      </c>
      <c r="CA26" s="34"/>
    </row>
    <row r="27" spans="1:79" s="15" customFormat="1" ht="24" x14ac:dyDescent="0.2">
      <c r="A27" s="32" t="s">
        <v>156</v>
      </c>
      <c r="B27" s="33" t="s">
        <v>120</v>
      </c>
      <c r="C27" s="16" t="s">
        <v>121</v>
      </c>
      <c r="D27" s="42">
        <v>0.1411</v>
      </c>
      <c r="E27" s="38">
        <v>0</v>
      </c>
      <c r="F27" s="42">
        <f t="shared" si="12"/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43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42">
        <f t="shared" si="13"/>
        <v>0.24583333333333332</v>
      </c>
      <c r="AP27" s="38">
        <v>0</v>
      </c>
      <c r="AQ27" s="38">
        <v>0</v>
      </c>
      <c r="AR27" s="38">
        <v>0</v>
      </c>
      <c r="AS27" s="38">
        <v>0</v>
      </c>
      <c r="AT27" s="38">
        <v>0</v>
      </c>
      <c r="AU27" s="38">
        <v>0</v>
      </c>
      <c r="AV27" s="42">
        <f>0.295/1.2</f>
        <v>0.24583333333333332</v>
      </c>
      <c r="AW27" s="38">
        <v>0</v>
      </c>
      <c r="AX27" s="38">
        <v>0</v>
      </c>
      <c r="AY27" s="38">
        <v>0</v>
      </c>
      <c r="AZ27" s="38">
        <v>0</v>
      </c>
      <c r="BA27" s="38">
        <v>0</v>
      </c>
      <c r="BB27" s="38">
        <v>0</v>
      </c>
      <c r="BC27" s="42">
        <v>0</v>
      </c>
      <c r="BD27" s="38">
        <v>0</v>
      </c>
      <c r="BE27" s="38">
        <v>0</v>
      </c>
      <c r="BF27" s="38">
        <v>0</v>
      </c>
      <c r="BG27" s="38">
        <v>0</v>
      </c>
      <c r="BH27" s="38">
        <v>0</v>
      </c>
      <c r="BI27" s="38">
        <v>0</v>
      </c>
      <c r="BJ27" s="42">
        <v>0</v>
      </c>
      <c r="BK27" s="38">
        <v>0</v>
      </c>
      <c r="BL27" s="38">
        <v>0</v>
      </c>
      <c r="BM27" s="38">
        <v>0</v>
      </c>
      <c r="BN27" s="38">
        <v>0</v>
      </c>
      <c r="BO27" s="38">
        <v>0</v>
      </c>
      <c r="BP27" s="38">
        <v>0</v>
      </c>
      <c r="BQ27" s="42">
        <v>0</v>
      </c>
      <c r="BR27" s="38">
        <v>0</v>
      </c>
      <c r="BS27" s="38">
        <v>0</v>
      </c>
      <c r="BT27" s="38">
        <v>0</v>
      </c>
      <c r="BU27" s="38">
        <v>0</v>
      </c>
      <c r="BV27" s="38">
        <v>0</v>
      </c>
      <c r="BW27" s="38">
        <v>0</v>
      </c>
      <c r="BX27" s="38">
        <v>0</v>
      </c>
      <c r="BY27" s="44">
        <f t="shared" si="5"/>
        <v>-0.24583333333333332</v>
      </c>
      <c r="BZ27" s="36" t="e">
        <f>100*(F27-AO27)/F27</f>
        <v>#DIV/0!</v>
      </c>
      <c r="CA27" s="34"/>
    </row>
    <row r="28" spans="1:79" s="15" customFormat="1" ht="36" x14ac:dyDescent="0.2">
      <c r="A28" s="32" t="s">
        <v>157</v>
      </c>
      <c r="B28" s="33" t="s">
        <v>122</v>
      </c>
      <c r="C28" s="16" t="s">
        <v>123</v>
      </c>
      <c r="D28" s="42">
        <v>0.40500000000000003</v>
      </c>
      <c r="E28" s="38">
        <v>0</v>
      </c>
      <c r="F28" s="42">
        <f>M28+T28+AA28+AH28</f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43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0</v>
      </c>
      <c r="AN28" s="38">
        <v>0</v>
      </c>
      <c r="AO28" s="42">
        <f t="shared" si="13"/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0</v>
      </c>
      <c r="AV28" s="42">
        <v>0</v>
      </c>
      <c r="AW28" s="38">
        <v>0</v>
      </c>
      <c r="AX28" s="38">
        <v>0</v>
      </c>
      <c r="AY28" s="38">
        <v>0</v>
      </c>
      <c r="AZ28" s="38">
        <v>0</v>
      </c>
      <c r="BA28" s="38">
        <v>0</v>
      </c>
      <c r="BB28" s="38">
        <v>0</v>
      </c>
      <c r="BC28" s="42">
        <v>0</v>
      </c>
      <c r="BD28" s="38">
        <v>0</v>
      </c>
      <c r="BE28" s="38">
        <v>0</v>
      </c>
      <c r="BF28" s="38">
        <v>0</v>
      </c>
      <c r="BG28" s="38">
        <v>0</v>
      </c>
      <c r="BH28" s="38">
        <v>0</v>
      </c>
      <c r="BI28" s="38">
        <v>0</v>
      </c>
      <c r="BJ28" s="42">
        <v>0</v>
      </c>
      <c r="BK28" s="38">
        <v>0</v>
      </c>
      <c r="BL28" s="38">
        <v>0</v>
      </c>
      <c r="BM28" s="38">
        <v>0</v>
      </c>
      <c r="BN28" s="38">
        <v>0</v>
      </c>
      <c r="BO28" s="38">
        <v>0</v>
      </c>
      <c r="BP28" s="38">
        <v>0</v>
      </c>
      <c r="BQ28" s="42">
        <v>0</v>
      </c>
      <c r="BR28" s="38">
        <v>0</v>
      </c>
      <c r="BS28" s="38">
        <v>0</v>
      </c>
      <c r="BT28" s="38">
        <v>0</v>
      </c>
      <c r="BU28" s="38">
        <v>0</v>
      </c>
      <c r="BV28" s="38">
        <v>0</v>
      </c>
      <c r="BW28" s="38">
        <v>0</v>
      </c>
      <c r="BX28" s="38">
        <v>0</v>
      </c>
      <c r="BY28" s="44">
        <f t="shared" si="5"/>
        <v>0</v>
      </c>
      <c r="BZ28" s="39">
        <v>0</v>
      </c>
      <c r="CA28" s="34" t="s">
        <v>172</v>
      </c>
    </row>
    <row r="29" spans="1:79" s="15" customFormat="1" ht="36" x14ac:dyDescent="0.2">
      <c r="A29" s="32" t="s">
        <v>158</v>
      </c>
      <c r="B29" s="33" t="s">
        <v>124</v>
      </c>
      <c r="C29" s="16" t="s">
        <v>125</v>
      </c>
      <c r="D29" s="42">
        <v>0.34179999999999999</v>
      </c>
      <c r="E29" s="38">
        <v>0</v>
      </c>
      <c r="F29" s="42">
        <f t="shared" si="12"/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v>0</v>
      </c>
      <c r="AG29" s="38">
        <v>0</v>
      </c>
      <c r="AH29" s="43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42">
        <f t="shared" si="13"/>
        <v>0</v>
      </c>
      <c r="AP29" s="38">
        <v>0</v>
      </c>
      <c r="AQ29" s="38">
        <v>0</v>
      </c>
      <c r="AR29" s="38">
        <v>0</v>
      </c>
      <c r="AS29" s="38">
        <v>0</v>
      </c>
      <c r="AT29" s="38">
        <v>0</v>
      </c>
      <c r="AU29" s="38">
        <v>0</v>
      </c>
      <c r="AV29" s="42">
        <v>0</v>
      </c>
      <c r="AW29" s="38">
        <v>0</v>
      </c>
      <c r="AX29" s="38">
        <v>0</v>
      </c>
      <c r="AY29" s="38">
        <v>0</v>
      </c>
      <c r="AZ29" s="38">
        <v>0</v>
      </c>
      <c r="BA29" s="38">
        <v>0</v>
      </c>
      <c r="BB29" s="38">
        <v>0</v>
      </c>
      <c r="BC29" s="42">
        <v>0</v>
      </c>
      <c r="BD29" s="38">
        <v>0</v>
      </c>
      <c r="BE29" s="38">
        <v>0</v>
      </c>
      <c r="BF29" s="38">
        <v>0</v>
      </c>
      <c r="BG29" s="38">
        <v>0</v>
      </c>
      <c r="BH29" s="38">
        <v>0</v>
      </c>
      <c r="BI29" s="38">
        <v>0</v>
      </c>
      <c r="BJ29" s="42">
        <v>0</v>
      </c>
      <c r="BK29" s="38">
        <v>0</v>
      </c>
      <c r="BL29" s="38">
        <v>0</v>
      </c>
      <c r="BM29" s="38">
        <v>0</v>
      </c>
      <c r="BN29" s="38">
        <v>0</v>
      </c>
      <c r="BO29" s="38">
        <v>0</v>
      </c>
      <c r="BP29" s="38">
        <v>0</v>
      </c>
      <c r="BQ29" s="42">
        <v>0</v>
      </c>
      <c r="BR29" s="38">
        <v>0</v>
      </c>
      <c r="BS29" s="38">
        <v>0</v>
      </c>
      <c r="BT29" s="38">
        <v>0</v>
      </c>
      <c r="BU29" s="38">
        <v>0</v>
      </c>
      <c r="BV29" s="38">
        <v>0</v>
      </c>
      <c r="BW29" s="38">
        <v>0</v>
      </c>
      <c r="BX29" s="38">
        <v>0</v>
      </c>
      <c r="BY29" s="44">
        <v>0</v>
      </c>
      <c r="BZ29" s="39">
        <v>0</v>
      </c>
      <c r="CA29" s="34" t="s">
        <v>172</v>
      </c>
    </row>
    <row r="30" spans="1:79" s="15" customFormat="1" ht="36" x14ac:dyDescent="0.2">
      <c r="A30" s="35" t="s">
        <v>159</v>
      </c>
      <c r="B30" s="33" t="s">
        <v>126</v>
      </c>
      <c r="C30" s="16" t="s">
        <v>127</v>
      </c>
      <c r="D30" s="42">
        <v>2.2366999999999999</v>
      </c>
      <c r="E30" s="38">
        <f t="shared" ref="E30:L30" si="14">E31+E32</f>
        <v>0</v>
      </c>
      <c r="F30" s="42">
        <f t="shared" si="12"/>
        <v>0</v>
      </c>
      <c r="G30" s="38">
        <f t="shared" si="14"/>
        <v>0</v>
      </c>
      <c r="H30" s="38">
        <f t="shared" si="14"/>
        <v>0</v>
      </c>
      <c r="I30" s="38">
        <f t="shared" si="14"/>
        <v>0</v>
      </c>
      <c r="J30" s="38">
        <f t="shared" si="14"/>
        <v>0</v>
      </c>
      <c r="K30" s="38">
        <f t="shared" si="14"/>
        <v>0</v>
      </c>
      <c r="L30" s="38">
        <f t="shared" si="14"/>
        <v>0</v>
      </c>
      <c r="M30" s="38">
        <f>M31+M32</f>
        <v>0</v>
      </c>
      <c r="N30" s="38">
        <f t="shared" ref="N30:BX30" si="15">N31+N32</f>
        <v>0</v>
      </c>
      <c r="O30" s="38">
        <f t="shared" si="15"/>
        <v>0</v>
      </c>
      <c r="P30" s="38">
        <f t="shared" si="15"/>
        <v>0</v>
      </c>
      <c r="Q30" s="38">
        <f t="shared" si="15"/>
        <v>0</v>
      </c>
      <c r="R30" s="38">
        <f t="shared" si="15"/>
        <v>0</v>
      </c>
      <c r="S30" s="38">
        <f t="shared" si="15"/>
        <v>0</v>
      </c>
      <c r="T30" s="38">
        <f t="shared" si="15"/>
        <v>0</v>
      </c>
      <c r="U30" s="38">
        <f t="shared" si="15"/>
        <v>0</v>
      </c>
      <c r="V30" s="38">
        <f t="shared" si="15"/>
        <v>0</v>
      </c>
      <c r="W30" s="38">
        <f t="shared" si="15"/>
        <v>0</v>
      </c>
      <c r="X30" s="38">
        <f t="shared" si="15"/>
        <v>0</v>
      </c>
      <c r="Y30" s="38">
        <f t="shared" si="15"/>
        <v>0</v>
      </c>
      <c r="Z30" s="38">
        <f t="shared" si="15"/>
        <v>0</v>
      </c>
      <c r="AA30" s="38">
        <f t="shared" si="15"/>
        <v>0</v>
      </c>
      <c r="AB30" s="38">
        <f t="shared" si="15"/>
        <v>0</v>
      </c>
      <c r="AC30" s="38">
        <f t="shared" si="15"/>
        <v>0</v>
      </c>
      <c r="AD30" s="38">
        <f t="shared" si="15"/>
        <v>0</v>
      </c>
      <c r="AE30" s="38">
        <f t="shared" si="15"/>
        <v>0</v>
      </c>
      <c r="AF30" s="38">
        <f t="shared" si="15"/>
        <v>0</v>
      </c>
      <c r="AG30" s="38">
        <f t="shared" si="15"/>
        <v>0</v>
      </c>
      <c r="AH30" s="43">
        <v>0</v>
      </c>
      <c r="AI30" s="38">
        <f t="shared" si="15"/>
        <v>0</v>
      </c>
      <c r="AJ30" s="38">
        <f t="shared" si="15"/>
        <v>0</v>
      </c>
      <c r="AK30" s="38">
        <f t="shared" si="15"/>
        <v>0</v>
      </c>
      <c r="AL30" s="38">
        <f t="shared" si="15"/>
        <v>0</v>
      </c>
      <c r="AM30" s="38">
        <f t="shared" si="15"/>
        <v>0</v>
      </c>
      <c r="AN30" s="38">
        <f t="shared" si="15"/>
        <v>0</v>
      </c>
      <c r="AO30" s="42">
        <f>AV30+BC30+BJ30+BQ30</f>
        <v>0</v>
      </c>
      <c r="AP30" s="38">
        <f t="shared" si="15"/>
        <v>0</v>
      </c>
      <c r="AQ30" s="38">
        <f t="shared" si="15"/>
        <v>0</v>
      </c>
      <c r="AR30" s="38">
        <f t="shared" si="15"/>
        <v>0</v>
      </c>
      <c r="AS30" s="38">
        <f t="shared" si="15"/>
        <v>0</v>
      </c>
      <c r="AT30" s="38">
        <f t="shared" si="15"/>
        <v>0</v>
      </c>
      <c r="AU30" s="38">
        <f t="shared" si="15"/>
        <v>0</v>
      </c>
      <c r="AV30" s="42">
        <f t="shared" si="15"/>
        <v>0</v>
      </c>
      <c r="AW30" s="38">
        <f t="shared" si="15"/>
        <v>0</v>
      </c>
      <c r="AX30" s="38">
        <f t="shared" si="15"/>
        <v>0</v>
      </c>
      <c r="AY30" s="38">
        <f t="shared" si="15"/>
        <v>0</v>
      </c>
      <c r="AZ30" s="38">
        <f t="shared" si="15"/>
        <v>0</v>
      </c>
      <c r="BA30" s="38">
        <f t="shared" si="15"/>
        <v>0</v>
      </c>
      <c r="BB30" s="38">
        <f t="shared" si="15"/>
        <v>0</v>
      </c>
      <c r="BC30" s="42">
        <v>0</v>
      </c>
      <c r="BD30" s="38">
        <f t="shared" si="15"/>
        <v>0</v>
      </c>
      <c r="BE30" s="38">
        <f t="shared" si="15"/>
        <v>0</v>
      </c>
      <c r="BF30" s="38">
        <f t="shared" si="15"/>
        <v>0</v>
      </c>
      <c r="BG30" s="38">
        <f t="shared" si="15"/>
        <v>0</v>
      </c>
      <c r="BH30" s="38">
        <f t="shared" si="15"/>
        <v>0</v>
      </c>
      <c r="BI30" s="38">
        <f t="shared" si="15"/>
        <v>0</v>
      </c>
      <c r="BJ30" s="42">
        <v>0</v>
      </c>
      <c r="BK30" s="38">
        <f t="shared" si="15"/>
        <v>0</v>
      </c>
      <c r="BL30" s="38">
        <f t="shared" si="15"/>
        <v>0</v>
      </c>
      <c r="BM30" s="38">
        <f t="shared" si="15"/>
        <v>0</v>
      </c>
      <c r="BN30" s="38">
        <f t="shared" si="15"/>
        <v>0</v>
      </c>
      <c r="BO30" s="38">
        <f t="shared" si="15"/>
        <v>0</v>
      </c>
      <c r="BP30" s="38">
        <f t="shared" si="15"/>
        <v>0</v>
      </c>
      <c r="BQ30" s="42">
        <v>0</v>
      </c>
      <c r="BR30" s="38">
        <f t="shared" si="15"/>
        <v>0</v>
      </c>
      <c r="BS30" s="38">
        <f t="shared" si="15"/>
        <v>0</v>
      </c>
      <c r="BT30" s="38">
        <f t="shared" si="15"/>
        <v>0</v>
      </c>
      <c r="BU30" s="38">
        <f t="shared" si="15"/>
        <v>0</v>
      </c>
      <c r="BV30" s="38">
        <f t="shared" si="15"/>
        <v>0</v>
      </c>
      <c r="BW30" s="38">
        <f t="shared" si="15"/>
        <v>0</v>
      </c>
      <c r="BX30" s="38">
        <f t="shared" si="15"/>
        <v>0</v>
      </c>
      <c r="BY30" s="44">
        <v>0</v>
      </c>
      <c r="BZ30" s="39">
        <v>0</v>
      </c>
      <c r="CA30" s="34" t="s">
        <v>172</v>
      </c>
    </row>
    <row r="31" spans="1:79" s="15" customFormat="1" ht="48" x14ac:dyDescent="0.2">
      <c r="A31" s="35" t="s">
        <v>160</v>
      </c>
      <c r="B31" s="33" t="s">
        <v>128</v>
      </c>
      <c r="C31" s="16" t="s">
        <v>129</v>
      </c>
      <c r="D31" s="42">
        <v>2.4380999999999999</v>
      </c>
      <c r="E31" s="38">
        <v>0</v>
      </c>
      <c r="F31" s="42">
        <f t="shared" si="12"/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43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42">
        <f t="shared" si="13"/>
        <v>0</v>
      </c>
      <c r="AP31" s="38">
        <v>0</v>
      </c>
      <c r="AQ31" s="38">
        <v>0</v>
      </c>
      <c r="AR31" s="38">
        <v>0</v>
      </c>
      <c r="AS31" s="38">
        <v>0</v>
      </c>
      <c r="AT31" s="38">
        <v>0</v>
      </c>
      <c r="AU31" s="38">
        <v>0</v>
      </c>
      <c r="AV31" s="42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42">
        <v>0</v>
      </c>
      <c r="BD31" s="38">
        <v>0</v>
      </c>
      <c r="BE31" s="38">
        <v>0</v>
      </c>
      <c r="BF31" s="38">
        <v>0</v>
      </c>
      <c r="BG31" s="38">
        <v>0</v>
      </c>
      <c r="BH31" s="38">
        <v>0</v>
      </c>
      <c r="BI31" s="38">
        <v>0</v>
      </c>
      <c r="BJ31" s="42">
        <v>0</v>
      </c>
      <c r="BK31" s="38">
        <v>0</v>
      </c>
      <c r="BL31" s="38">
        <v>0</v>
      </c>
      <c r="BM31" s="38">
        <v>0</v>
      </c>
      <c r="BN31" s="38">
        <v>0</v>
      </c>
      <c r="BO31" s="38">
        <v>0</v>
      </c>
      <c r="BP31" s="38">
        <v>0</v>
      </c>
      <c r="BQ31" s="42">
        <v>0</v>
      </c>
      <c r="BR31" s="38">
        <v>0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44">
        <f t="shared" si="5"/>
        <v>0</v>
      </c>
      <c r="BZ31" s="36" t="e">
        <f>100*(F31-AO31)/F31</f>
        <v>#DIV/0!</v>
      </c>
      <c r="CA31" s="34"/>
    </row>
    <row r="32" spans="1:79" s="15" customFormat="1" ht="24" x14ac:dyDescent="0.2">
      <c r="A32" s="35" t="s">
        <v>161</v>
      </c>
      <c r="B32" s="33" t="s">
        <v>130</v>
      </c>
      <c r="C32" s="16" t="s">
        <v>131</v>
      </c>
      <c r="D32" s="42">
        <v>29.166699999999999</v>
      </c>
      <c r="E32" s="38">
        <f t="shared" ref="E32" si="16">SUM(E33:E39)</f>
        <v>0</v>
      </c>
      <c r="F32" s="42">
        <f t="shared" si="12"/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f t="shared" ref="AI32:BX32" si="17">SUM(AI33:AI39)</f>
        <v>0</v>
      </c>
      <c r="AJ32" s="38">
        <f t="shared" si="17"/>
        <v>0</v>
      </c>
      <c r="AK32" s="38">
        <f t="shared" si="17"/>
        <v>0</v>
      </c>
      <c r="AL32" s="38">
        <f t="shared" si="17"/>
        <v>0</v>
      </c>
      <c r="AM32" s="38">
        <f t="shared" si="17"/>
        <v>0</v>
      </c>
      <c r="AN32" s="38">
        <f t="shared" si="17"/>
        <v>0</v>
      </c>
      <c r="AO32" s="42">
        <f t="shared" si="13"/>
        <v>0</v>
      </c>
      <c r="AP32" s="38">
        <f t="shared" si="17"/>
        <v>0</v>
      </c>
      <c r="AQ32" s="38">
        <f t="shared" si="17"/>
        <v>0</v>
      </c>
      <c r="AR32" s="38">
        <f t="shared" si="17"/>
        <v>0</v>
      </c>
      <c r="AS32" s="38">
        <f t="shared" si="17"/>
        <v>0</v>
      </c>
      <c r="AT32" s="38">
        <f t="shared" si="17"/>
        <v>0</v>
      </c>
      <c r="AU32" s="38">
        <f t="shared" si="17"/>
        <v>0</v>
      </c>
      <c r="AV32" s="42">
        <v>0</v>
      </c>
      <c r="AW32" s="38">
        <f t="shared" si="17"/>
        <v>0</v>
      </c>
      <c r="AX32" s="38">
        <f t="shared" si="17"/>
        <v>0</v>
      </c>
      <c r="AY32" s="38">
        <f t="shared" si="17"/>
        <v>0</v>
      </c>
      <c r="AZ32" s="38">
        <f t="shared" si="17"/>
        <v>0</v>
      </c>
      <c r="BA32" s="38">
        <f t="shared" si="17"/>
        <v>0</v>
      </c>
      <c r="BB32" s="38">
        <f t="shared" si="17"/>
        <v>0</v>
      </c>
      <c r="BC32" s="42">
        <v>0</v>
      </c>
      <c r="BD32" s="38">
        <f t="shared" si="17"/>
        <v>0</v>
      </c>
      <c r="BE32" s="38">
        <f t="shared" si="17"/>
        <v>0</v>
      </c>
      <c r="BF32" s="38">
        <f t="shared" si="17"/>
        <v>0</v>
      </c>
      <c r="BG32" s="38">
        <f t="shared" si="17"/>
        <v>0</v>
      </c>
      <c r="BH32" s="38">
        <f t="shared" si="17"/>
        <v>0</v>
      </c>
      <c r="BI32" s="38">
        <f t="shared" si="17"/>
        <v>0</v>
      </c>
      <c r="BJ32" s="42">
        <v>0</v>
      </c>
      <c r="BK32" s="38">
        <f t="shared" si="17"/>
        <v>0</v>
      </c>
      <c r="BL32" s="38">
        <f t="shared" si="17"/>
        <v>0</v>
      </c>
      <c r="BM32" s="38">
        <f t="shared" si="17"/>
        <v>0</v>
      </c>
      <c r="BN32" s="38">
        <f t="shared" si="17"/>
        <v>0</v>
      </c>
      <c r="BO32" s="38">
        <f t="shared" si="17"/>
        <v>0</v>
      </c>
      <c r="BP32" s="38">
        <f t="shared" si="17"/>
        <v>0</v>
      </c>
      <c r="BQ32" s="42">
        <v>0</v>
      </c>
      <c r="BR32" s="38">
        <f t="shared" si="17"/>
        <v>0</v>
      </c>
      <c r="BS32" s="38">
        <f t="shared" si="17"/>
        <v>0</v>
      </c>
      <c r="BT32" s="38">
        <f t="shared" si="17"/>
        <v>0</v>
      </c>
      <c r="BU32" s="38">
        <f t="shared" si="17"/>
        <v>0</v>
      </c>
      <c r="BV32" s="38">
        <f t="shared" si="17"/>
        <v>0</v>
      </c>
      <c r="BW32" s="38">
        <f t="shared" si="17"/>
        <v>0</v>
      </c>
      <c r="BX32" s="38">
        <f t="shared" si="17"/>
        <v>0</v>
      </c>
      <c r="BY32" s="44">
        <f t="shared" si="5"/>
        <v>0</v>
      </c>
      <c r="BZ32" s="39">
        <v>0</v>
      </c>
      <c r="CA32" s="34"/>
    </row>
    <row r="33" spans="1:79" s="15" customFormat="1" ht="24" x14ac:dyDescent="0.2">
      <c r="A33" s="35" t="s">
        <v>162</v>
      </c>
      <c r="B33" s="33" t="s">
        <v>132</v>
      </c>
      <c r="C33" s="16" t="s">
        <v>133</v>
      </c>
      <c r="D33" s="42">
        <v>0.125</v>
      </c>
      <c r="E33" s="38">
        <v>0</v>
      </c>
      <c r="F33" s="42">
        <f t="shared" si="12"/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42">
        <f t="shared" si="13"/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42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42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42">
        <v>0</v>
      </c>
      <c r="BK33" s="38">
        <v>0</v>
      </c>
      <c r="BL33" s="38">
        <v>0</v>
      </c>
      <c r="BM33" s="38">
        <v>0</v>
      </c>
      <c r="BN33" s="38">
        <v>0</v>
      </c>
      <c r="BO33" s="38">
        <v>0</v>
      </c>
      <c r="BP33" s="38">
        <v>0</v>
      </c>
      <c r="BQ33" s="42">
        <v>0</v>
      </c>
      <c r="BR33" s="38">
        <v>0</v>
      </c>
      <c r="BS33" s="38">
        <v>0</v>
      </c>
      <c r="BT33" s="38">
        <v>0</v>
      </c>
      <c r="BU33" s="38">
        <v>0</v>
      </c>
      <c r="BV33" s="38">
        <v>0</v>
      </c>
      <c r="BW33" s="38">
        <v>0</v>
      </c>
      <c r="BX33" s="38">
        <v>0</v>
      </c>
      <c r="BY33" s="44">
        <f t="shared" si="5"/>
        <v>0</v>
      </c>
      <c r="BZ33" s="39">
        <v>0</v>
      </c>
      <c r="CA33" s="34"/>
    </row>
    <row r="34" spans="1:79" s="15" customFormat="1" ht="24" x14ac:dyDescent="0.2">
      <c r="A34" s="35" t="s">
        <v>163</v>
      </c>
      <c r="B34" s="33" t="s">
        <v>134</v>
      </c>
      <c r="C34" s="16" t="s">
        <v>135</v>
      </c>
      <c r="D34" s="42">
        <v>8.7499999999999994E-2</v>
      </c>
      <c r="E34" s="38">
        <v>0</v>
      </c>
      <c r="F34" s="42">
        <f t="shared" si="12"/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42">
        <f t="shared" si="13"/>
        <v>0.33</v>
      </c>
      <c r="AP34" s="38">
        <v>0</v>
      </c>
      <c r="AQ34" s="38">
        <v>0</v>
      </c>
      <c r="AR34" s="38">
        <v>0</v>
      </c>
      <c r="AS34" s="38">
        <v>0</v>
      </c>
      <c r="AT34" s="38">
        <v>0</v>
      </c>
      <c r="AU34" s="38">
        <v>0</v>
      </c>
      <c r="AV34" s="42">
        <f>0.396/1.2</f>
        <v>0.33</v>
      </c>
      <c r="AW34" s="38">
        <v>0</v>
      </c>
      <c r="AX34" s="38">
        <v>0</v>
      </c>
      <c r="AY34" s="38">
        <v>0</v>
      </c>
      <c r="AZ34" s="38">
        <v>0</v>
      </c>
      <c r="BA34" s="38">
        <v>0</v>
      </c>
      <c r="BB34" s="38">
        <v>0</v>
      </c>
      <c r="BC34" s="42">
        <v>0</v>
      </c>
      <c r="BD34" s="38">
        <v>0</v>
      </c>
      <c r="BE34" s="38">
        <v>0</v>
      </c>
      <c r="BF34" s="38">
        <v>0</v>
      </c>
      <c r="BG34" s="38">
        <v>0</v>
      </c>
      <c r="BH34" s="38">
        <v>0</v>
      </c>
      <c r="BI34" s="38">
        <v>0</v>
      </c>
      <c r="BJ34" s="42">
        <v>0</v>
      </c>
      <c r="BK34" s="38">
        <v>0</v>
      </c>
      <c r="BL34" s="38">
        <v>0</v>
      </c>
      <c r="BM34" s="38">
        <v>0</v>
      </c>
      <c r="BN34" s="38">
        <v>0</v>
      </c>
      <c r="BO34" s="38">
        <v>0</v>
      </c>
      <c r="BP34" s="38">
        <v>0</v>
      </c>
      <c r="BQ34" s="42">
        <v>0</v>
      </c>
      <c r="BR34" s="38">
        <v>0</v>
      </c>
      <c r="BS34" s="38">
        <v>0</v>
      </c>
      <c r="BT34" s="38">
        <v>0</v>
      </c>
      <c r="BU34" s="38">
        <v>0</v>
      </c>
      <c r="BV34" s="38">
        <v>0</v>
      </c>
      <c r="BW34" s="38">
        <v>0</v>
      </c>
      <c r="BX34" s="38">
        <v>0</v>
      </c>
      <c r="BY34" s="44">
        <f t="shared" si="5"/>
        <v>-0.33</v>
      </c>
      <c r="BZ34" s="39">
        <v>0</v>
      </c>
      <c r="CA34" s="34"/>
    </row>
    <row r="35" spans="1:79" s="15" customFormat="1" ht="12" x14ac:dyDescent="0.2">
      <c r="A35" s="35" t="s">
        <v>164</v>
      </c>
      <c r="B35" s="33" t="s">
        <v>136</v>
      </c>
      <c r="C35" s="16" t="s">
        <v>137</v>
      </c>
      <c r="D35" s="42">
        <v>7.1917</v>
      </c>
      <c r="E35" s="38">
        <v>0</v>
      </c>
      <c r="F35" s="42">
        <f t="shared" si="12"/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42">
        <f t="shared" si="13"/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42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42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42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42">
        <v>0</v>
      </c>
      <c r="BR35" s="38">
        <v>0</v>
      </c>
      <c r="BS35" s="38">
        <v>0</v>
      </c>
      <c r="BT35" s="38">
        <v>0</v>
      </c>
      <c r="BU35" s="38">
        <v>0</v>
      </c>
      <c r="BV35" s="38">
        <v>0</v>
      </c>
      <c r="BW35" s="38">
        <v>0</v>
      </c>
      <c r="BX35" s="38">
        <v>0</v>
      </c>
      <c r="BY35" s="44">
        <f t="shared" si="5"/>
        <v>0</v>
      </c>
      <c r="BZ35" s="39">
        <v>0</v>
      </c>
      <c r="CA35" s="34"/>
    </row>
    <row r="36" spans="1:79" s="15" customFormat="1" ht="12" x14ac:dyDescent="0.2">
      <c r="A36" s="35" t="s">
        <v>165</v>
      </c>
      <c r="B36" s="33" t="s">
        <v>138</v>
      </c>
      <c r="C36" s="16" t="s">
        <v>139</v>
      </c>
      <c r="D36" s="42">
        <v>0.82499999999999996</v>
      </c>
      <c r="E36" s="38">
        <v>0</v>
      </c>
      <c r="F36" s="42">
        <f t="shared" si="12"/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42">
        <f t="shared" si="13"/>
        <v>0</v>
      </c>
      <c r="AP36" s="38">
        <v>0</v>
      </c>
      <c r="AQ36" s="38">
        <v>0</v>
      </c>
      <c r="AR36" s="38">
        <v>0</v>
      </c>
      <c r="AS36" s="38">
        <v>0</v>
      </c>
      <c r="AT36" s="38">
        <v>0</v>
      </c>
      <c r="AU36" s="38">
        <v>0</v>
      </c>
      <c r="AV36" s="42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  <c r="BC36" s="42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42">
        <v>0</v>
      </c>
      <c r="BK36" s="38">
        <v>0</v>
      </c>
      <c r="BL36" s="38">
        <v>0</v>
      </c>
      <c r="BM36" s="38">
        <v>0</v>
      </c>
      <c r="BN36" s="38">
        <v>0</v>
      </c>
      <c r="BO36" s="38">
        <v>0</v>
      </c>
      <c r="BP36" s="38">
        <v>0</v>
      </c>
      <c r="BQ36" s="42">
        <v>0</v>
      </c>
      <c r="BR36" s="38">
        <v>0</v>
      </c>
      <c r="BS36" s="38">
        <v>0</v>
      </c>
      <c r="BT36" s="38">
        <v>0</v>
      </c>
      <c r="BU36" s="38">
        <v>0</v>
      </c>
      <c r="BV36" s="38">
        <v>0</v>
      </c>
      <c r="BW36" s="38">
        <v>0</v>
      </c>
      <c r="BX36" s="38">
        <v>0</v>
      </c>
      <c r="BY36" s="44">
        <f t="shared" si="5"/>
        <v>0</v>
      </c>
      <c r="BZ36" s="39">
        <v>0</v>
      </c>
      <c r="CA36" s="34"/>
    </row>
    <row r="37" spans="1:79" s="15" customFormat="1" ht="24" x14ac:dyDescent="0.2">
      <c r="A37" s="35" t="s">
        <v>166</v>
      </c>
      <c r="B37" s="33" t="s">
        <v>140</v>
      </c>
      <c r="C37" s="16" t="s">
        <v>141</v>
      </c>
      <c r="D37" s="42">
        <v>16.833300000000001</v>
      </c>
      <c r="E37" s="38">
        <v>0</v>
      </c>
      <c r="F37" s="42">
        <f t="shared" si="12"/>
        <v>0.70833333333333337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f>0.85/1.2</f>
        <v>0.70833333333333337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42">
        <f t="shared" si="13"/>
        <v>0</v>
      </c>
      <c r="AP37" s="38">
        <v>0</v>
      </c>
      <c r="AQ37" s="38">
        <v>0</v>
      </c>
      <c r="AR37" s="38">
        <v>0</v>
      </c>
      <c r="AS37" s="38">
        <v>0</v>
      </c>
      <c r="AT37" s="38">
        <v>0</v>
      </c>
      <c r="AU37" s="38">
        <v>0</v>
      </c>
      <c r="AV37" s="42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42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42">
        <v>0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42">
        <v>0</v>
      </c>
      <c r="BR37" s="38">
        <v>0</v>
      </c>
      <c r="BS37" s="38">
        <v>0</v>
      </c>
      <c r="BT37" s="38">
        <v>0</v>
      </c>
      <c r="BU37" s="38">
        <v>0</v>
      </c>
      <c r="BV37" s="38">
        <v>0</v>
      </c>
      <c r="BW37" s="38">
        <v>0</v>
      </c>
      <c r="BX37" s="38">
        <v>0</v>
      </c>
      <c r="BY37" s="44">
        <f t="shared" si="5"/>
        <v>0.70833333333333337</v>
      </c>
      <c r="BZ37" s="39">
        <v>0</v>
      </c>
      <c r="CA37" s="34"/>
    </row>
    <row r="38" spans="1:79" s="15" customFormat="1" ht="24" x14ac:dyDescent="0.2">
      <c r="A38" s="35" t="s">
        <v>167</v>
      </c>
      <c r="B38" s="33" t="s">
        <v>142</v>
      </c>
      <c r="C38" s="16" t="s">
        <v>143</v>
      </c>
      <c r="D38" s="42">
        <v>0.25</v>
      </c>
      <c r="E38" s="38">
        <v>0</v>
      </c>
      <c r="F38" s="42">
        <f t="shared" si="12"/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42">
        <f t="shared" si="13"/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42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42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42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42">
        <v>0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44">
        <f t="shared" si="5"/>
        <v>0</v>
      </c>
      <c r="BZ38" s="39">
        <v>0</v>
      </c>
      <c r="CA38" s="34"/>
    </row>
    <row r="39" spans="1:79" s="15" customFormat="1" ht="12" x14ac:dyDescent="0.2">
      <c r="A39" s="35" t="s">
        <v>168</v>
      </c>
      <c r="B39" s="33" t="s">
        <v>144</v>
      </c>
      <c r="C39" s="16" t="s">
        <v>145</v>
      </c>
      <c r="D39" s="42">
        <v>8.7499999999999994E-2</v>
      </c>
      <c r="E39" s="38">
        <v>0</v>
      </c>
      <c r="F39" s="42">
        <f t="shared" si="12"/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42">
        <f t="shared" si="13"/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42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42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42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  <c r="BQ39" s="42">
        <v>0</v>
      </c>
      <c r="BR39" s="38">
        <v>0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44">
        <f t="shared" si="5"/>
        <v>0</v>
      </c>
      <c r="BZ39" s="39">
        <v>0</v>
      </c>
      <c r="CA39" s="34"/>
    </row>
    <row r="40" spans="1:79" s="15" customFormat="1" ht="12" x14ac:dyDescent="0.2">
      <c r="A40" s="35" t="s">
        <v>169</v>
      </c>
      <c r="B40" s="33" t="s">
        <v>146</v>
      </c>
      <c r="C40" s="16" t="s">
        <v>147</v>
      </c>
      <c r="D40" s="42">
        <v>15.416700000000001</v>
      </c>
      <c r="E40" s="38"/>
      <c r="F40" s="42">
        <f t="shared" si="12"/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42">
        <f t="shared" si="13"/>
        <v>0</v>
      </c>
      <c r="AP40" s="38">
        <v>0</v>
      </c>
      <c r="AQ40" s="38">
        <v>0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38">
        <v>0</v>
      </c>
      <c r="BP40" s="38">
        <v>0</v>
      </c>
      <c r="BQ40" s="42">
        <v>0</v>
      </c>
      <c r="BR40" s="38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44">
        <f t="shared" si="5"/>
        <v>0</v>
      </c>
      <c r="BZ40" s="38">
        <v>0</v>
      </c>
      <c r="CA40" s="18"/>
    </row>
    <row r="41" spans="1:79" s="15" customFormat="1" ht="24" x14ac:dyDescent="0.2">
      <c r="A41" s="35" t="s">
        <v>170</v>
      </c>
      <c r="B41" s="33" t="s">
        <v>148</v>
      </c>
      <c r="C41" s="16" t="s">
        <v>149</v>
      </c>
      <c r="D41" s="42">
        <v>0.54349999999999998</v>
      </c>
      <c r="E41" s="38"/>
      <c r="F41" s="42">
        <f t="shared" si="12"/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43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42">
        <f t="shared" si="13"/>
        <v>0</v>
      </c>
      <c r="AP41" s="38">
        <v>0</v>
      </c>
      <c r="AQ41" s="38">
        <v>0</v>
      </c>
      <c r="AR41" s="38">
        <v>0</v>
      </c>
      <c r="AS41" s="38">
        <v>0</v>
      </c>
      <c r="AT41" s="38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>
        <v>0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0</v>
      </c>
      <c r="BQ41" s="42">
        <v>0</v>
      </c>
      <c r="BR41" s="38">
        <v>0</v>
      </c>
      <c r="BS41" s="38">
        <v>0</v>
      </c>
      <c r="BT41" s="38">
        <v>0</v>
      </c>
      <c r="BU41" s="38">
        <v>0</v>
      </c>
      <c r="BV41" s="38">
        <v>0</v>
      </c>
      <c r="BW41" s="38">
        <v>0</v>
      </c>
      <c r="BX41" s="38">
        <v>0</v>
      </c>
      <c r="BY41" s="44">
        <v>0</v>
      </c>
      <c r="BZ41" s="38">
        <v>0</v>
      </c>
      <c r="CA41" s="18" t="s">
        <v>172</v>
      </c>
    </row>
    <row r="42" spans="1:79" s="15" customFormat="1" ht="24" x14ac:dyDescent="0.2">
      <c r="A42" s="35" t="s">
        <v>171</v>
      </c>
      <c r="B42" s="33" t="s">
        <v>150</v>
      </c>
      <c r="C42" s="16" t="s">
        <v>151</v>
      </c>
      <c r="D42" s="42">
        <v>0.25</v>
      </c>
      <c r="E42" s="38"/>
      <c r="F42" s="42">
        <f t="shared" si="12"/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42">
        <f t="shared" si="13"/>
        <v>0</v>
      </c>
      <c r="AP42" s="38">
        <v>0</v>
      </c>
      <c r="AQ42" s="38">
        <v>0</v>
      </c>
      <c r="AR42" s="38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  <c r="BO42" s="38">
        <v>0</v>
      </c>
      <c r="BP42" s="38">
        <v>0</v>
      </c>
      <c r="BQ42" s="42">
        <v>0</v>
      </c>
      <c r="BR42" s="38">
        <v>0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44">
        <f t="shared" si="5"/>
        <v>0</v>
      </c>
      <c r="BZ42" s="38">
        <v>0</v>
      </c>
      <c r="CA42" s="18"/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BY17:BZ17"/>
    <mergeCell ref="BQ17:BV17"/>
    <mergeCell ref="BW17:BX17"/>
    <mergeCell ref="F17:K17"/>
    <mergeCell ref="M17:R17"/>
    <mergeCell ref="T17:Y17"/>
    <mergeCell ref="AA17:AF17"/>
    <mergeCell ref="AH17:AM17"/>
    <mergeCell ref="AO17:AT17"/>
    <mergeCell ref="AV17:BA17"/>
    <mergeCell ref="BC17:BH17"/>
    <mergeCell ref="BJ17:BO17"/>
  </mergeCells>
  <pageMargins left="0.39370078740157483" right="0.39370078740157483" top="0.78740157480314965" bottom="0.39370078740157483" header="0.19685039370078741" footer="0.19685039370078741"/>
  <pageSetup paperSize="8" scale="2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2020-05-14T10:40:12Z</dcterms:created>
  <dcterms:modified xsi:type="dcterms:W3CDTF">2025-05-13T04:52:40Z</dcterms:modified>
</cp:coreProperties>
</file>