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Самара\"/>
    </mc:Choice>
  </mc:AlternateContent>
  <bookViews>
    <workbookView xWindow="0" yWindow="0" windowWidth="28800" windowHeight="12435"/>
  </bookViews>
  <sheets>
    <sheet name="12" sheetId="1" r:id="rId1"/>
  </sheets>
  <externalReferences>
    <externalReference r:id="rId2"/>
  </externalReferences>
  <definedNames>
    <definedName name="TABLE" localSheetId="0">'12'!#REF!</definedName>
    <definedName name="TABLE_2" localSheetId="0">'12'!#REF!</definedName>
    <definedName name="_xlnm.Print_Area" localSheetId="0">'12'!$A$1:$V$71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3" i="1" l="1"/>
  <c r="P62" i="1"/>
  <c r="I55" i="1" l="1"/>
  <c r="R54" i="1" l="1"/>
  <c r="D68" i="1"/>
  <c r="D63" i="1"/>
  <c r="D62" i="1"/>
  <c r="D54" i="1"/>
  <c r="D53" i="1" l="1"/>
  <c r="D20" i="1" s="1"/>
  <c r="E70" i="1"/>
  <c r="E69" i="1"/>
  <c r="E68" i="1"/>
  <c r="E67" i="1"/>
  <c r="D70" i="1"/>
  <c r="D69" i="1"/>
  <c r="D67" i="1"/>
  <c r="P66" i="1" l="1"/>
  <c r="P24" i="1" s="1"/>
  <c r="E66" i="1"/>
  <c r="Q66" i="1"/>
  <c r="O66" i="1"/>
  <c r="N66" i="1"/>
  <c r="M66" i="1"/>
  <c r="L66" i="1"/>
  <c r="K66" i="1"/>
  <c r="J66" i="1"/>
  <c r="D66" i="1"/>
  <c r="D64" i="1" l="1"/>
  <c r="D71" i="1" s="1"/>
  <c r="D24" i="1"/>
  <c r="D18" i="1" s="1"/>
  <c r="E64" i="1"/>
  <c r="E24" i="1"/>
  <c r="F67" i="1"/>
  <c r="F66" i="1" s="1"/>
  <c r="R68" i="1"/>
  <c r="I68" i="1"/>
  <c r="H68" i="1"/>
  <c r="S68" i="1" l="1"/>
  <c r="T68" i="1"/>
  <c r="Q24" i="1"/>
  <c r="G69" i="1"/>
  <c r="G70" i="1"/>
  <c r="G67" i="1"/>
  <c r="F62" i="1"/>
  <c r="G62" i="1" s="1"/>
  <c r="F63" i="1"/>
  <c r="G63" i="1" s="1"/>
  <c r="F54" i="1"/>
  <c r="G54" i="1" s="1"/>
  <c r="P54" i="1" s="1"/>
  <c r="E56" i="1"/>
  <c r="E57" i="1"/>
  <c r="F57" i="1" s="1"/>
  <c r="G57" i="1" s="1"/>
  <c r="E58" i="1"/>
  <c r="F58" i="1" s="1"/>
  <c r="G58" i="1" s="1"/>
  <c r="E59" i="1"/>
  <c r="F59" i="1" s="1"/>
  <c r="G59" i="1" s="1"/>
  <c r="E60" i="1"/>
  <c r="F60" i="1" s="1"/>
  <c r="G60" i="1" s="1"/>
  <c r="E61" i="1"/>
  <c r="F61" i="1" s="1"/>
  <c r="G61" i="1" s="1"/>
  <c r="F55" i="1"/>
  <c r="G55" i="1" s="1"/>
  <c r="S70" i="1"/>
  <c r="I70" i="1"/>
  <c r="H70" i="1"/>
  <c r="S69" i="1"/>
  <c r="I69" i="1"/>
  <c r="H69" i="1"/>
  <c r="F56" i="1" l="1"/>
  <c r="G56" i="1" s="1"/>
  <c r="E53" i="1"/>
  <c r="E20" i="1" s="1"/>
  <c r="E18" i="1" s="1"/>
  <c r="I66" i="1"/>
  <c r="E71" i="1"/>
  <c r="R66" i="1"/>
  <c r="S66" i="1"/>
  <c r="G66" i="1"/>
  <c r="G24" i="1" s="1"/>
  <c r="F24" i="1"/>
  <c r="T69" i="1"/>
  <c r="T70" i="1"/>
  <c r="R24" i="1" l="1"/>
  <c r="I24" i="1"/>
  <c r="H66" i="1"/>
  <c r="Q64" i="1"/>
  <c r="Q71" i="1" s="1"/>
  <c r="P64" i="1"/>
  <c r="O64" i="1"/>
  <c r="N64" i="1"/>
  <c r="N71" i="1" s="1"/>
  <c r="M64" i="1"/>
  <c r="M71" i="1" s="1"/>
  <c r="L64" i="1"/>
  <c r="K64" i="1"/>
  <c r="J64" i="1"/>
  <c r="J71" i="1" s="1"/>
  <c r="R63" i="1"/>
  <c r="S63" i="1" s="1"/>
  <c r="I63" i="1"/>
  <c r="H63" i="1"/>
  <c r="R62" i="1"/>
  <c r="S62" i="1" s="1"/>
  <c r="I62" i="1"/>
  <c r="H62" i="1"/>
  <c r="R61" i="1"/>
  <c r="S61" i="1" s="1"/>
  <c r="I61" i="1"/>
  <c r="H61" i="1"/>
  <c r="T61" i="1" s="1"/>
  <c r="S60" i="1"/>
  <c r="I60" i="1"/>
  <c r="H60" i="1"/>
  <c r="T59" i="1"/>
  <c r="R59" i="1"/>
  <c r="S59" i="1" s="1"/>
  <c r="H59" i="1"/>
  <c r="I59" i="1"/>
  <c r="S58" i="1"/>
  <c r="I58" i="1"/>
  <c r="H58" i="1"/>
  <c r="S57" i="1"/>
  <c r="I57" i="1"/>
  <c r="H57" i="1"/>
  <c r="T56" i="1"/>
  <c r="S56" i="1"/>
  <c r="I56" i="1"/>
  <c r="H56" i="1"/>
  <c r="R55" i="1"/>
  <c r="S55" i="1" s="1"/>
  <c r="S54" i="1"/>
  <c r="I54" i="1"/>
  <c r="G53" i="1" s="1"/>
  <c r="G20" i="1" s="1"/>
  <c r="G18" i="1" s="1"/>
  <c r="H54" i="1"/>
  <c r="Q53" i="1"/>
  <c r="Q51" i="1" s="1"/>
  <c r="O53" i="1"/>
  <c r="O51" i="1" s="1"/>
  <c r="N53" i="1"/>
  <c r="M53" i="1"/>
  <c r="M51" i="1" s="1"/>
  <c r="L53" i="1"/>
  <c r="L51" i="1" s="1"/>
  <c r="K53" i="1"/>
  <c r="K51" i="1" s="1"/>
  <c r="J53" i="1"/>
  <c r="E44" i="1"/>
  <c r="D51" i="1"/>
  <c r="C25" i="1"/>
  <c r="U24" i="1"/>
  <c r="O24" i="1"/>
  <c r="N24" i="1"/>
  <c r="M24" i="1"/>
  <c r="L24" i="1"/>
  <c r="K24" i="1"/>
  <c r="J24" i="1"/>
  <c r="O44" i="1" l="1"/>
  <c r="M44" i="1"/>
  <c r="K71" i="1"/>
  <c r="O71" i="1"/>
  <c r="M20" i="1"/>
  <c r="M18" i="1" s="1"/>
  <c r="T58" i="1"/>
  <c r="T60" i="1"/>
  <c r="L71" i="1"/>
  <c r="T57" i="1"/>
  <c r="T63" i="1"/>
  <c r="T62" i="1"/>
  <c r="H64" i="1"/>
  <c r="H24" i="1"/>
  <c r="L20" i="1"/>
  <c r="L18" i="1" s="1"/>
  <c r="Q44" i="1"/>
  <c r="D44" i="1"/>
  <c r="L44" i="1"/>
  <c r="Q20" i="1"/>
  <c r="Q18" i="1" s="1"/>
  <c r="I64" i="1"/>
  <c r="I71" i="1" s="1"/>
  <c r="O20" i="1"/>
  <c r="O18" i="1" s="1"/>
  <c r="K44" i="1"/>
  <c r="K20" i="1"/>
  <c r="K18" i="1" s="1"/>
  <c r="U44" i="1"/>
  <c r="E51" i="1"/>
  <c r="R64" i="1"/>
  <c r="R71" i="1" s="1"/>
  <c r="S24" i="1"/>
  <c r="P71" i="1"/>
  <c r="R53" i="1"/>
  <c r="R44" i="1" s="1"/>
  <c r="J20" i="1"/>
  <c r="J18" i="1" s="1"/>
  <c r="J51" i="1"/>
  <c r="N20" i="1"/>
  <c r="N18" i="1" s="1"/>
  <c r="N51" i="1"/>
  <c r="F71" i="1"/>
  <c r="J44" i="1"/>
  <c r="N44" i="1"/>
  <c r="H53" i="1"/>
  <c r="F53" i="1"/>
  <c r="S53" i="1"/>
  <c r="I53" i="1"/>
  <c r="G64" i="1"/>
  <c r="G71" i="1" s="1"/>
  <c r="T67" i="1"/>
  <c r="T66" i="1" s="1"/>
  <c r="P53" i="1"/>
  <c r="T54" i="1"/>
  <c r="H71" i="1" l="1"/>
  <c r="S64" i="1"/>
  <c r="S71" i="1" s="1"/>
  <c r="U20" i="1"/>
  <c r="U18" i="1" s="1"/>
  <c r="R51" i="1"/>
  <c r="R20" i="1"/>
  <c r="R18" i="1" s="1"/>
  <c r="T64" i="1"/>
  <c r="T24" i="1"/>
  <c r="S51" i="1"/>
  <c r="S44" i="1"/>
  <c r="S20" i="1"/>
  <c r="S18" i="1" s="1"/>
  <c r="F20" i="1"/>
  <c r="F18" i="1" s="1"/>
  <c r="F51" i="1"/>
  <c r="F44" i="1"/>
  <c r="H44" i="1"/>
  <c r="H51" i="1"/>
  <c r="H20" i="1"/>
  <c r="H18" i="1" s="1"/>
  <c r="G51" i="1"/>
  <c r="G44" i="1"/>
  <c r="P44" i="1"/>
  <c r="P20" i="1"/>
  <c r="P18" i="1" s="1"/>
  <c r="P51" i="1"/>
  <c r="I44" i="1"/>
  <c r="I20" i="1"/>
  <c r="I18" i="1" s="1"/>
  <c r="I51" i="1"/>
  <c r="T44" i="1" l="1"/>
  <c r="T20" i="1"/>
  <c r="T18" i="1" s="1"/>
  <c r="T51" i="1"/>
</calcChain>
</file>

<file path=xl/sharedStrings.xml><?xml version="1.0" encoding="utf-8"?>
<sst xmlns="http://schemas.openxmlformats.org/spreadsheetml/2006/main" count="205" uniqueCount="150">
  <si>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</si>
  <si>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</si>
  <si>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</si>
  <si>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</si>
  <si>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</si>
  <si>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</si>
  <si>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</si>
  <si>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</si>
  <si>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</si>
  <si>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</si>
  <si>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</si>
  <si>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</si>
  <si>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</si>
  <si>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</si>
  <si>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</si>
  <si>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</si>
  <si>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</si>
  <si>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</si>
  <si>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</si>
  <si>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</si>
  <si>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</si>
  <si>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</si>
  <si>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</si>
  <si>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</si>
  <si>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</si>
  <si>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</si>
  <si>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</si>
  <si>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</si>
  <si>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</si>
  <si>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</si>
  <si>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</si>
  <si>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</si>
  <si>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</si>
  <si>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</si>
  <si>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</si>
  <si>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</si>
  <si>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</si>
  <si>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</si>
  <si>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</si>
  <si>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</si>
  <si>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</si>
  <si>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</si>
  <si>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</si>
  <si>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</si>
  <si>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</si>
  <si>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</si>
  <si>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</si>
  <si>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</si>
  <si>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</si>
  <si>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</si>
  <si>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</si>
  <si>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</si>
  <si>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</si>
  <si>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</si>
  <si>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</si>
  <si>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</si>
  <si>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</si>
  <si>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</si>
  <si>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</si>
  <si>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</si>
  <si>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</si>
  <si>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</si>
  <si>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</si>
  <si>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</si>
  <si>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</si>
  <si>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</si>
  <si>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</si>
  <si>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</si>
  <si>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</si>
  <si>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</si>
  <si>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</si>
  <si>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</si>
  <si>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</si>
  <si>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</si>
  <si>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</si>
  <si>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</si>
  <si>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</si>
  <si>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</si>
  <si>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</si>
  <si>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</si>
  <si>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</si>
  <si>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</si>
  <si>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</si>
  <si>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</si>
  <si>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</si>
  <si>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</si>
  <si>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</si>
  <si>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</si>
  <si>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</si>
  <si>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</si>
  <si>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</si>
  <si>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</si>
  <si>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</si>
  <si>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</si>
  <si>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</si>
  <si>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</si>
  <si>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</si>
  <si>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</si>
  <si>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</si>
  <si>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</si>
  <si>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</si>
  <si>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</si>
  <si>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</si>
  <si>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</si>
  <si>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</si>
  <si>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</si>
  <si>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</si>
  <si>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</si>
  <si>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</si>
  <si>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</si>
  <si>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</si>
  <si>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</si>
  <si>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</si>
  <si>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</si>
  <si>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</si>
  <si>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</si>
  <si>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</si>
  <si>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</si>
  <si>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</si>
  <si>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</si>
  <si>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</si>
  <si>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</si>
  <si>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</si>
  <si>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</si>
  <si>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</si>
  <si>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</si>
  <si>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</si>
  <si>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</si>
  <si>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</si>
  <si>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</si>
  <si>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</si>
  <si>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</si>
  <si>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</si>
  <si>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1.6.2.1</t>
  </si>
  <si>
    <t>J_11-2022</t>
  </si>
  <si>
    <t>Установка систем предотвращения гололедообразования на объектах Сергиевского ЛПУМГ (ЗРУ 10 кВ КС-21 и ЗРУ 10 кВ КС-21А)</t>
  </si>
  <si>
    <t>Установка систем предотвращения гололедообразования на объектах Тольяттинского ЛПУМГ (ЗРУ 10 кВ КС-22 и ЗРУ 10 кВ КС-22А)</t>
  </si>
  <si>
    <t>J_12-2022</t>
  </si>
  <si>
    <t>J_13-2021</t>
  </si>
  <si>
    <t>J_14-2021</t>
  </si>
  <si>
    <t>Покупка автомобиля Соболь</t>
  </si>
  <si>
    <t>Автогидроподъемник АГП-22Т</t>
  </si>
  <si>
    <t>1.6.2.2</t>
  </si>
  <si>
    <t>1.6.2.3</t>
  </si>
  <si>
    <t>1.6.2.4</t>
  </si>
  <si>
    <t>Фактический объем освоения капитальных вложений на 01.01.2024 г. в прогнозных ценах соответствующих лет, млн. рублей
(без НДС)</t>
  </si>
  <si>
    <t>2024</t>
  </si>
  <si>
    <t>Освоение капитальных вложений 2024, млн. рублей (без НДС)</t>
  </si>
  <si>
    <t>Остаток освоения капитальных вложений на 01.01.2024, млн. рублей
(без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</si>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</sst>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\ _₽_-;\-* #,##0.0000\ _₽_-;_-* &quot;-&quot;??\ _₽_-;_-@_-"/>
  </numFmts>
  <fonts count="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wrapText="1"/>
    </xf>
    <xf numFmtId="164" fontId="3" fillId="0" borderId="12" xfId="2" applyNumberFormat="1" applyFont="1" applyBorder="1" applyAlignment="1">
      <alignment horizontal="center" vertical="center"/>
    </xf>
    <xf numFmtId="164" fontId="3" fillId="0" borderId="12" xfId="2" applyNumberFormat="1" applyFont="1" applyBorder="1" applyAlignment="1">
      <alignment horizontal="left" wrapText="1"/>
    </xf>
    <xf numFmtId="164" fontId="3" fillId="0" borderId="12" xfId="2" applyNumberFormat="1" applyFont="1" applyBorder="1" applyAlignment="1">
      <alignment horizontal="center"/>
    </xf>
    <xf numFmtId="165" fontId="1" fillId="0" borderId="12" xfId="2" applyNumberFormat="1" applyFont="1" applyBorder="1" applyAlignment="1">
      <alignment horizontal="center"/>
    </xf>
    <xf numFmtId="165" fontId="3" fillId="0" borderId="12" xfId="2" applyNumberFormat="1" applyFont="1" applyBorder="1" applyAlignment="1">
      <alignment horizontal="center" vertical="center"/>
    </xf>
    <xf numFmtId="165" fontId="3" fillId="0" borderId="12" xfId="2" applyNumberFormat="1" applyFont="1" applyBorder="1" applyAlignment="1">
      <alignment horizontal="left" wrapText="1"/>
    </xf>
    <xf numFmtId="165" fontId="1" fillId="0" borderId="12" xfId="2" applyNumberFormat="1" applyFont="1" applyBorder="1" applyAlignment="1">
      <alignment horizontal="center" vertical="center"/>
    </xf>
    <xf numFmtId="165" fontId="3" fillId="0" borderId="12" xfId="2" applyNumberFormat="1" applyFont="1" applyBorder="1" applyAlignment="1">
      <alignment horizontal="center"/>
    </xf>
    <xf numFmtId="0" fontId="3" fillId="0" borderId="12" xfId="2" applyNumberFormat="1" applyFont="1" applyBorder="1" applyAlignment="1">
      <alignment horizontal="center" vertical="center"/>
    </xf>
    <xf numFmtId="165" fontId="3" fillId="0" borderId="12" xfId="2" applyNumberFormat="1" applyFont="1" applyBorder="1" applyAlignment="1">
      <alignment horizontal="center" vertical="center" wrapText="1"/>
    </xf>
    <xf numFmtId="0" fontId="1" fillId="0" borderId="12" xfId="2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71"/>
  <sheetViews>
    <sheetView tabSelected="1" view="pageBreakPreview" zoomScaleNormal="100" zoomScaleSheetLayoutView="100" workbookViewId="0">
      <selection activeCell="P9" sqref="P9"/>
    </sheetView>
  </sheetViews>
  <sheetFormatPr defaultRowHeight="15.75" x14ac:dyDescent="0.25"/>
  <cols>
    <col min="1" max="1" width="7.140625" style="5" customWidth="1"/>
    <col min="2" max="2" width="22.85546875" style="5" customWidth="1"/>
    <col min="3" max="3" width="12.28515625" style="5" customWidth="1"/>
    <col min="4" max="5" width="13.85546875" style="5" customWidth="1"/>
    <col min="6" max="6" width="8.7109375" style="5" customWidth="1"/>
    <col min="7" max="8" width="9.85546875" style="5" customWidth="1"/>
    <col min="9" max="15" width="7.7109375" style="5" customWidth="1"/>
    <col min="16" max="16" width="8.85546875" style="5" customWidth="1"/>
    <col min="17" max="17" width="7.7109375" style="5" customWidth="1"/>
    <col min="18" max="18" width="8.42578125" style="5" customWidth="1"/>
    <col min="19" max="19" width="9.42578125" style="5" customWidth="1"/>
    <col min="20" max="20" width="8.85546875" style="5" customWidth="1"/>
    <col min="21" max="21" width="11" style="5" customWidth="1"/>
    <col min="22" max="22" width="17" style="5" customWidth="1"/>
    <col min="23" max="16384" width="9.140625" style="5"/>
  </cols>
  <sheetData>
    <row r="1" spans="1:22" s="1" customFormat="1" ht="12" x14ac:dyDescent="0.2">
      <c r="V1" s="2" t="s">
        <v>0</v>
      </c>
    </row>
    <row r="2" spans="1:22" s="1" customFormat="1" ht="24" customHeight="1" x14ac:dyDescent="0.2">
      <c r="T2" s="45" t="s">
        <v>1</v>
      </c>
      <c r="U2" s="45"/>
      <c r="V2" s="45"/>
    </row>
    <row r="3" spans="1:22" s="1" customFormat="1" ht="12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2" s="1" customFormat="1" ht="12" x14ac:dyDescent="0.2">
      <c r="G4" s="2" t="s">
        <v>3</v>
      </c>
      <c r="H4" s="3" t="s">
        <v>149</v>
      </c>
      <c r="I4" s="4" t="s">
        <v>4</v>
      </c>
      <c r="J4" s="3" t="s">
        <v>146</v>
      </c>
      <c r="K4" s="1" t="s">
        <v>5</v>
      </c>
    </row>
    <row r="5" spans="1:22" ht="11.25" customHeight="1" x14ac:dyDescent="0.25"/>
    <row r="6" spans="1:22" s="1" customFormat="1" ht="12" x14ac:dyDescent="0.2">
      <c r="F6" s="2" t="s">
        <v>6</v>
      </c>
      <c r="G6" s="47" t="s">
        <v>7</v>
      </c>
      <c r="H6" s="47"/>
      <c r="I6" s="47"/>
      <c r="J6" s="47"/>
      <c r="K6" s="47"/>
      <c r="L6" s="47"/>
      <c r="M6" s="47"/>
      <c r="N6" s="47"/>
      <c r="O6" s="47"/>
      <c r="P6" s="47"/>
      <c r="Q6" s="6"/>
    </row>
    <row r="7" spans="1:22" s="7" customFormat="1" ht="12.75" customHeight="1" x14ac:dyDescent="0.2">
      <c r="G7" s="44" t="s">
        <v>8</v>
      </c>
      <c r="H7" s="44"/>
      <c r="I7" s="44"/>
      <c r="J7" s="44"/>
      <c r="K7" s="44"/>
      <c r="L7" s="44"/>
      <c r="M7" s="44"/>
      <c r="N7" s="44"/>
      <c r="O7" s="44"/>
      <c r="P7" s="44"/>
      <c r="Q7" s="8"/>
    </row>
    <row r="8" spans="1:22" ht="11.25" customHeight="1" x14ac:dyDescent="0.25"/>
    <row r="9" spans="1:22" s="1" customFormat="1" ht="12" x14ac:dyDescent="0.2">
      <c r="I9" s="2" t="s">
        <v>9</v>
      </c>
      <c r="J9" s="3" t="s">
        <v>146</v>
      </c>
      <c r="K9" s="1" t="s">
        <v>10</v>
      </c>
    </row>
    <row r="10" spans="1:22" ht="11.25" customHeight="1" x14ac:dyDescent="0.25"/>
    <row r="11" spans="1:22" s="1" customFormat="1" ht="12" x14ac:dyDescent="0.2">
      <c r="G11" s="2" t="s">
        <v>11</v>
      </c>
      <c r="H11" s="48" t="s">
        <v>12</v>
      </c>
      <c r="I11" s="48"/>
      <c r="J11" s="48"/>
      <c r="K11" s="48"/>
      <c r="L11" s="48"/>
      <c r="M11" s="48"/>
      <c r="N11" s="48"/>
      <c r="O11" s="48"/>
      <c r="P11" s="48"/>
      <c r="Q11" s="48"/>
    </row>
    <row r="12" spans="1:22" s="7" customFormat="1" ht="12.75" customHeight="1" x14ac:dyDescent="0.2">
      <c r="H12" s="44" t="s">
        <v>13</v>
      </c>
      <c r="I12" s="44"/>
      <c r="J12" s="44"/>
      <c r="K12" s="44"/>
      <c r="L12" s="44"/>
      <c r="M12" s="44"/>
      <c r="N12" s="44"/>
      <c r="O12" s="44"/>
      <c r="P12" s="44"/>
      <c r="Q12" s="44"/>
    </row>
    <row r="13" spans="1:22" ht="11.25" customHeight="1" x14ac:dyDescent="0.25"/>
    <row r="14" spans="1:22" s="7" customFormat="1" ht="60" customHeight="1" x14ac:dyDescent="0.2">
      <c r="A14" s="35" t="s">
        <v>14</v>
      </c>
      <c r="B14" s="35" t="s">
        <v>15</v>
      </c>
      <c r="C14" s="35" t="s">
        <v>16</v>
      </c>
      <c r="D14" s="35" t="s">
        <v>17</v>
      </c>
      <c r="E14" s="35" t="s">
        <v>145</v>
      </c>
      <c r="F14" s="32" t="s">
        <v>148</v>
      </c>
      <c r="G14" s="34"/>
      <c r="H14" s="32" t="s">
        <v>147</v>
      </c>
      <c r="I14" s="33"/>
      <c r="J14" s="33"/>
      <c r="K14" s="33"/>
      <c r="L14" s="33"/>
      <c r="M14" s="33"/>
      <c r="N14" s="33"/>
      <c r="O14" s="33"/>
      <c r="P14" s="33"/>
      <c r="Q14" s="34"/>
      <c r="R14" s="32" t="s">
        <v>18</v>
      </c>
      <c r="S14" s="34"/>
      <c r="T14" s="39" t="s">
        <v>19</v>
      </c>
      <c r="U14" s="40"/>
      <c r="V14" s="35" t="s">
        <v>20</v>
      </c>
    </row>
    <row r="15" spans="1:22" s="7" customFormat="1" ht="15" customHeight="1" x14ac:dyDescent="0.2">
      <c r="A15" s="36"/>
      <c r="B15" s="36"/>
      <c r="C15" s="36"/>
      <c r="D15" s="36"/>
      <c r="E15" s="36"/>
      <c r="F15" s="42" t="s">
        <v>21</v>
      </c>
      <c r="G15" s="42" t="s">
        <v>22</v>
      </c>
      <c r="H15" s="32" t="s">
        <v>23</v>
      </c>
      <c r="I15" s="34"/>
      <c r="J15" s="32" t="s">
        <v>24</v>
      </c>
      <c r="K15" s="34"/>
      <c r="L15" s="32" t="s">
        <v>25</v>
      </c>
      <c r="M15" s="34"/>
      <c r="N15" s="32" t="s">
        <v>26</v>
      </c>
      <c r="O15" s="34"/>
      <c r="P15" s="32" t="s">
        <v>27</v>
      </c>
      <c r="Q15" s="34"/>
      <c r="R15" s="42" t="s">
        <v>21</v>
      </c>
      <c r="S15" s="42" t="s">
        <v>22</v>
      </c>
      <c r="T15" s="38"/>
      <c r="U15" s="41"/>
      <c r="V15" s="36"/>
    </row>
    <row r="16" spans="1:22" s="7" customFormat="1" ht="78" customHeight="1" x14ac:dyDescent="0.2">
      <c r="A16" s="37"/>
      <c r="B16" s="37"/>
      <c r="C16" s="37"/>
      <c r="D16" s="37"/>
      <c r="E16" s="38"/>
      <c r="F16" s="43"/>
      <c r="G16" s="43"/>
      <c r="H16" s="9" t="s">
        <v>28</v>
      </c>
      <c r="I16" s="9" t="s">
        <v>29</v>
      </c>
      <c r="J16" s="9" t="s">
        <v>28</v>
      </c>
      <c r="K16" s="9" t="s">
        <v>29</v>
      </c>
      <c r="L16" s="9" t="s">
        <v>28</v>
      </c>
      <c r="M16" s="9" t="s">
        <v>29</v>
      </c>
      <c r="N16" s="9" t="s">
        <v>28</v>
      </c>
      <c r="O16" s="9" t="s">
        <v>29</v>
      </c>
      <c r="P16" s="9" t="s">
        <v>28</v>
      </c>
      <c r="Q16" s="9" t="s">
        <v>29</v>
      </c>
      <c r="R16" s="43"/>
      <c r="S16" s="43"/>
      <c r="T16" s="10" t="s">
        <v>30</v>
      </c>
      <c r="U16" s="10" t="s">
        <v>31</v>
      </c>
      <c r="V16" s="37"/>
    </row>
    <row r="17" spans="1:22" s="7" customFormat="1" ht="11.2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22" s="1" customFormat="1" ht="24" x14ac:dyDescent="0.2">
      <c r="A18" s="12">
        <v>0</v>
      </c>
      <c r="B18" s="13" t="s">
        <v>32</v>
      </c>
      <c r="C18" s="14" t="s">
        <v>33</v>
      </c>
      <c r="D18" s="21">
        <f>D19+D20+D21+D22+D23+D24</f>
        <v>37.292377500000001</v>
      </c>
      <c r="E18" s="21">
        <f>E19+E20+E21+E22+E23+E24</f>
        <v>34.431087500000004</v>
      </c>
      <c r="F18" s="21">
        <f>F19+F20+F21+F22+F23+F24</f>
        <v>2.8612899999999994</v>
      </c>
      <c r="G18" s="21">
        <f>G19+G20+G21+G22+G23+G24</f>
        <v>2.8612899999999994</v>
      </c>
      <c r="H18" s="21">
        <f>H19+H20+H21+H22+H23+H24</f>
        <v>0.66900000000000004</v>
      </c>
      <c r="I18" s="28">
        <f t="shared" ref="I18:U18" si="0">I19+I20+I21+I22+I23+I24</f>
        <v>0</v>
      </c>
      <c r="J18" s="28">
        <f t="shared" si="0"/>
        <v>0</v>
      </c>
      <c r="K18" s="28">
        <f t="shared" si="0"/>
        <v>0</v>
      </c>
      <c r="L18" s="28">
        <f t="shared" si="0"/>
        <v>0</v>
      </c>
      <c r="M18" s="28">
        <f t="shared" si="0"/>
        <v>0</v>
      </c>
      <c r="N18" s="28">
        <f t="shared" si="0"/>
        <v>0</v>
      </c>
      <c r="O18" s="28">
        <f t="shared" si="0"/>
        <v>0</v>
      </c>
      <c r="P18" s="21">
        <f t="shared" si="0"/>
        <v>0.66900000000000004</v>
      </c>
      <c r="Q18" s="28">
        <f t="shared" si="0"/>
        <v>0</v>
      </c>
      <c r="R18" s="21">
        <f>R19+R20+R21+R22+R23+R24</f>
        <v>2.8612899999999994</v>
      </c>
      <c r="S18" s="21">
        <f>S19+S20+S21+S22+S23+S24</f>
        <v>2.8612899999999994</v>
      </c>
      <c r="T18" s="21">
        <f t="shared" si="0"/>
        <v>2.1922999999999999</v>
      </c>
      <c r="U18" s="21">
        <f t="shared" si="0"/>
        <v>0</v>
      </c>
      <c r="V18" s="21"/>
    </row>
    <row r="19" spans="1:22" s="1" customFormat="1" ht="24" x14ac:dyDescent="0.2">
      <c r="A19" s="12" t="s">
        <v>34</v>
      </c>
      <c r="B19" s="13" t="s">
        <v>35</v>
      </c>
      <c r="C19" s="14" t="s">
        <v>33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/>
    </row>
    <row r="20" spans="1:22" s="1" customFormat="1" ht="36" x14ac:dyDescent="0.2">
      <c r="A20" s="12" t="s">
        <v>36</v>
      </c>
      <c r="B20" s="13" t="s">
        <v>37</v>
      </c>
      <c r="C20" s="14" t="s">
        <v>33</v>
      </c>
      <c r="D20" s="21">
        <f>D53</f>
        <v>28.765794166666669</v>
      </c>
      <c r="E20" s="21">
        <f>E53</f>
        <v>25.904504166666673</v>
      </c>
      <c r="F20" s="21">
        <f t="shared" ref="F20:U20" si="1">F53</f>
        <v>2.8612899999999994</v>
      </c>
      <c r="G20" s="21">
        <f>G53</f>
        <v>2.8612899999999994</v>
      </c>
      <c r="H20" s="21">
        <f t="shared" si="1"/>
        <v>0.66900000000000004</v>
      </c>
      <c r="I20" s="28">
        <f t="shared" si="1"/>
        <v>0</v>
      </c>
      <c r="J20" s="28">
        <f t="shared" si="1"/>
        <v>0</v>
      </c>
      <c r="K20" s="28">
        <f t="shared" si="1"/>
        <v>0</v>
      </c>
      <c r="L20" s="28">
        <f t="shared" si="1"/>
        <v>0</v>
      </c>
      <c r="M20" s="28">
        <f t="shared" si="1"/>
        <v>0</v>
      </c>
      <c r="N20" s="28">
        <f t="shared" si="1"/>
        <v>0</v>
      </c>
      <c r="O20" s="28">
        <f t="shared" si="1"/>
        <v>0</v>
      </c>
      <c r="P20" s="21">
        <f t="shared" si="1"/>
        <v>0.66900000000000004</v>
      </c>
      <c r="Q20" s="28">
        <f t="shared" si="1"/>
        <v>0</v>
      </c>
      <c r="R20" s="21">
        <f t="shared" si="1"/>
        <v>2.8612899999999994</v>
      </c>
      <c r="S20" s="21">
        <f t="shared" si="1"/>
        <v>2.8612899999999994</v>
      </c>
      <c r="T20" s="21">
        <f t="shared" si="1"/>
        <v>2.1922999999999999</v>
      </c>
      <c r="U20" s="21">
        <f t="shared" si="1"/>
        <v>0</v>
      </c>
      <c r="V20" s="21"/>
    </row>
    <row r="21" spans="1:22" s="1" customFormat="1" ht="72" x14ac:dyDescent="0.2">
      <c r="A21" s="12" t="s">
        <v>38</v>
      </c>
      <c r="B21" s="13" t="s">
        <v>39</v>
      </c>
      <c r="C21" s="14" t="s">
        <v>33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/>
    </row>
    <row r="22" spans="1:22" s="1" customFormat="1" ht="36" x14ac:dyDescent="0.2">
      <c r="A22" s="12" t="s">
        <v>40</v>
      </c>
      <c r="B22" s="13" t="s">
        <v>41</v>
      </c>
      <c r="C22" s="14" t="s">
        <v>33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/>
    </row>
    <row r="23" spans="1:22" s="1" customFormat="1" ht="48" x14ac:dyDescent="0.2">
      <c r="A23" s="12" t="s">
        <v>42</v>
      </c>
      <c r="B23" s="13" t="s">
        <v>43</v>
      </c>
      <c r="C23" s="14" t="s">
        <v>33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/>
    </row>
    <row r="24" spans="1:22" s="1" customFormat="1" ht="24" x14ac:dyDescent="0.2">
      <c r="A24" s="12" t="s">
        <v>44</v>
      </c>
      <c r="B24" s="13" t="s">
        <v>45</v>
      </c>
      <c r="C24" s="14" t="s">
        <v>33</v>
      </c>
      <c r="D24" s="21">
        <f>D66</f>
        <v>8.5265833333333347</v>
      </c>
      <c r="E24" s="21">
        <f>E66</f>
        <v>8.5265833333333347</v>
      </c>
      <c r="F24" s="21">
        <f t="shared" ref="F24:I24" si="2">F66</f>
        <v>0</v>
      </c>
      <c r="G24" s="21">
        <f t="shared" si="2"/>
        <v>0</v>
      </c>
      <c r="H24" s="21">
        <f t="shared" si="2"/>
        <v>0</v>
      </c>
      <c r="I24" s="21">
        <f t="shared" si="2"/>
        <v>0</v>
      </c>
      <c r="J24" s="21">
        <f t="shared" ref="J24:U24" si="3">J67</f>
        <v>0</v>
      </c>
      <c r="K24" s="21">
        <f t="shared" si="3"/>
        <v>0</v>
      </c>
      <c r="L24" s="21">
        <f t="shared" si="3"/>
        <v>0</v>
      </c>
      <c r="M24" s="21">
        <f t="shared" si="3"/>
        <v>0</v>
      </c>
      <c r="N24" s="21">
        <f t="shared" si="3"/>
        <v>0</v>
      </c>
      <c r="O24" s="21">
        <f t="shared" si="3"/>
        <v>0</v>
      </c>
      <c r="P24" s="21">
        <f>P66</f>
        <v>0</v>
      </c>
      <c r="Q24" s="21">
        <f t="shared" ref="Q24:S24" si="4">Q66</f>
        <v>0</v>
      </c>
      <c r="R24" s="21">
        <f t="shared" si="4"/>
        <v>0</v>
      </c>
      <c r="S24" s="21">
        <f t="shared" si="4"/>
        <v>0</v>
      </c>
      <c r="T24" s="21">
        <f t="shared" si="3"/>
        <v>0</v>
      </c>
      <c r="U24" s="21">
        <f t="shared" si="3"/>
        <v>0</v>
      </c>
      <c r="V24" s="21"/>
    </row>
    <row r="25" spans="1:22" s="1" customFormat="1" ht="24" x14ac:dyDescent="0.2">
      <c r="A25" s="12">
        <v>1</v>
      </c>
      <c r="B25" s="13" t="s">
        <v>46</v>
      </c>
      <c r="C25" s="14" t="str">
        <f>'[1]Саратовский ф-л'!$B$19</f>
        <v>Самарская область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/>
    </row>
    <row r="26" spans="1:22" s="1" customFormat="1" ht="36" x14ac:dyDescent="0.2">
      <c r="A26" s="12" t="s">
        <v>47</v>
      </c>
      <c r="B26" s="13" t="s">
        <v>48</v>
      </c>
      <c r="C26" s="14" t="s">
        <v>33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/>
    </row>
    <row r="27" spans="1:22" s="1" customFormat="1" ht="60" x14ac:dyDescent="0.2">
      <c r="A27" s="12" t="s">
        <v>49</v>
      </c>
      <c r="B27" s="13" t="s">
        <v>50</v>
      </c>
      <c r="C27" s="16" t="s">
        <v>33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/>
    </row>
    <row r="28" spans="1:22" s="1" customFormat="1" ht="72" x14ac:dyDescent="0.2">
      <c r="A28" s="12" t="s">
        <v>51</v>
      </c>
      <c r="B28" s="13" t="s">
        <v>52</v>
      </c>
      <c r="C28" s="16" t="s">
        <v>33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/>
    </row>
    <row r="29" spans="1:22" s="1" customFormat="1" ht="72" x14ac:dyDescent="0.2">
      <c r="A29" s="12" t="s">
        <v>53</v>
      </c>
      <c r="B29" s="13" t="s">
        <v>54</v>
      </c>
      <c r="C29" s="16" t="s">
        <v>33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/>
    </row>
    <row r="30" spans="1:22" s="1" customFormat="1" ht="72" x14ac:dyDescent="0.2">
      <c r="A30" s="12" t="s">
        <v>55</v>
      </c>
      <c r="B30" s="13" t="s">
        <v>56</v>
      </c>
      <c r="C30" s="16" t="s">
        <v>33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/>
    </row>
    <row r="31" spans="1:22" s="1" customFormat="1" ht="48" x14ac:dyDescent="0.2">
      <c r="A31" s="12" t="s">
        <v>57</v>
      </c>
      <c r="B31" s="13" t="s">
        <v>58</v>
      </c>
      <c r="C31" s="16" t="s">
        <v>33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/>
    </row>
    <row r="32" spans="1:22" s="1" customFormat="1" ht="84" x14ac:dyDescent="0.2">
      <c r="A32" s="12" t="s">
        <v>59</v>
      </c>
      <c r="B32" s="13" t="s">
        <v>60</v>
      </c>
      <c r="C32" s="16" t="s">
        <v>33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/>
    </row>
    <row r="33" spans="1:22" s="1" customFormat="1" ht="60" x14ac:dyDescent="0.2">
      <c r="A33" s="12" t="s">
        <v>61</v>
      </c>
      <c r="B33" s="13" t="s">
        <v>62</v>
      </c>
      <c r="C33" s="16" t="s">
        <v>33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/>
    </row>
    <row r="34" spans="1:22" s="1" customFormat="1" ht="48" x14ac:dyDescent="0.2">
      <c r="A34" s="12" t="s">
        <v>63</v>
      </c>
      <c r="B34" s="13" t="s">
        <v>64</v>
      </c>
      <c r="C34" s="16" t="s">
        <v>33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/>
    </row>
    <row r="35" spans="1:22" s="1" customFormat="1" ht="36" x14ac:dyDescent="0.2">
      <c r="A35" s="12" t="s">
        <v>65</v>
      </c>
      <c r="B35" s="13" t="s">
        <v>66</v>
      </c>
      <c r="C35" s="16" t="s">
        <v>33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/>
    </row>
    <row r="36" spans="1:22" s="1" customFormat="1" ht="120" x14ac:dyDescent="0.2">
      <c r="A36" s="12" t="s">
        <v>65</v>
      </c>
      <c r="B36" s="13" t="s">
        <v>67</v>
      </c>
      <c r="C36" s="16" t="s">
        <v>33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/>
    </row>
    <row r="37" spans="1:22" s="1" customFormat="1" ht="108" x14ac:dyDescent="0.2">
      <c r="A37" s="12" t="s">
        <v>65</v>
      </c>
      <c r="B37" s="13" t="s">
        <v>68</v>
      </c>
      <c r="C37" s="16" t="s">
        <v>33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/>
    </row>
    <row r="38" spans="1:22" s="1" customFormat="1" ht="108" x14ac:dyDescent="0.2">
      <c r="A38" s="12" t="s">
        <v>65</v>
      </c>
      <c r="B38" s="13" t="s">
        <v>69</v>
      </c>
      <c r="C38" s="16" t="s">
        <v>33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/>
    </row>
    <row r="39" spans="1:22" s="1" customFormat="1" ht="36" x14ac:dyDescent="0.2">
      <c r="A39" s="12" t="s">
        <v>70</v>
      </c>
      <c r="B39" s="13" t="s">
        <v>66</v>
      </c>
      <c r="C39" s="16" t="s">
        <v>33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/>
    </row>
    <row r="40" spans="1:22" s="1" customFormat="1" ht="120" x14ac:dyDescent="0.2">
      <c r="A40" s="12" t="s">
        <v>70</v>
      </c>
      <c r="B40" s="13" t="s">
        <v>67</v>
      </c>
      <c r="C40" s="16" t="s">
        <v>33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/>
    </row>
    <row r="41" spans="1:22" s="1" customFormat="1" ht="108" x14ac:dyDescent="0.2">
      <c r="A41" s="12" t="s">
        <v>71</v>
      </c>
      <c r="B41" s="13" t="s">
        <v>72</v>
      </c>
      <c r="C41" s="16" t="s">
        <v>33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/>
    </row>
    <row r="42" spans="1:22" s="1" customFormat="1" ht="96" x14ac:dyDescent="0.2">
      <c r="A42" s="12" t="s">
        <v>73</v>
      </c>
      <c r="B42" s="13" t="s">
        <v>74</v>
      </c>
      <c r="C42" s="16" t="s">
        <v>33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/>
    </row>
    <row r="43" spans="1:22" s="1" customFormat="1" ht="96" x14ac:dyDescent="0.2">
      <c r="A43" s="12" t="s">
        <v>75</v>
      </c>
      <c r="B43" s="13" t="s">
        <v>76</v>
      </c>
      <c r="C43" s="16" t="s">
        <v>33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/>
    </row>
    <row r="44" spans="1:22" s="1" customFormat="1" ht="48" x14ac:dyDescent="0.2">
      <c r="A44" s="12" t="s">
        <v>77</v>
      </c>
      <c r="B44" s="13" t="s">
        <v>78</v>
      </c>
      <c r="C44" s="16" t="s">
        <v>33</v>
      </c>
      <c r="D44" s="21">
        <f>D53</f>
        <v>28.765794166666669</v>
      </c>
      <c r="E44" s="21">
        <f t="shared" ref="E44:U44" si="5">E53</f>
        <v>25.904504166666673</v>
      </c>
      <c r="F44" s="21">
        <f t="shared" si="5"/>
        <v>2.8612899999999994</v>
      </c>
      <c r="G44" s="21">
        <f t="shared" si="5"/>
        <v>2.8612899999999994</v>
      </c>
      <c r="H44" s="21">
        <f t="shared" si="5"/>
        <v>0.66900000000000004</v>
      </c>
      <c r="I44" s="21">
        <f t="shared" si="5"/>
        <v>0</v>
      </c>
      <c r="J44" s="21">
        <f t="shared" si="5"/>
        <v>0</v>
      </c>
      <c r="K44" s="21">
        <f t="shared" si="5"/>
        <v>0</v>
      </c>
      <c r="L44" s="21">
        <f t="shared" si="5"/>
        <v>0</v>
      </c>
      <c r="M44" s="21">
        <f t="shared" si="5"/>
        <v>0</v>
      </c>
      <c r="N44" s="21">
        <f t="shared" si="5"/>
        <v>0</v>
      </c>
      <c r="O44" s="21">
        <f t="shared" si="5"/>
        <v>0</v>
      </c>
      <c r="P44" s="21">
        <f t="shared" si="5"/>
        <v>0.66900000000000004</v>
      </c>
      <c r="Q44" s="21">
        <f t="shared" si="5"/>
        <v>0</v>
      </c>
      <c r="R44" s="21">
        <f t="shared" si="5"/>
        <v>2.8612899999999994</v>
      </c>
      <c r="S44" s="21">
        <f t="shared" si="5"/>
        <v>2.8612899999999994</v>
      </c>
      <c r="T44" s="21">
        <f t="shared" si="5"/>
        <v>2.1922999999999999</v>
      </c>
      <c r="U44" s="21">
        <f t="shared" si="5"/>
        <v>0</v>
      </c>
      <c r="V44" s="21"/>
    </row>
    <row r="45" spans="1:22" s="1" customFormat="1" ht="84" x14ac:dyDescent="0.2">
      <c r="A45" s="12" t="s">
        <v>79</v>
      </c>
      <c r="B45" s="13" t="s">
        <v>80</v>
      </c>
      <c r="C45" s="16" t="s">
        <v>33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/>
    </row>
    <row r="46" spans="1:22" s="1" customFormat="1" ht="48" x14ac:dyDescent="0.2">
      <c r="A46" s="12" t="s">
        <v>81</v>
      </c>
      <c r="B46" s="13" t="s">
        <v>82</v>
      </c>
      <c r="C46" s="16" t="s">
        <v>33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/>
    </row>
    <row r="47" spans="1:22" s="1" customFormat="1" ht="72" x14ac:dyDescent="0.2">
      <c r="A47" s="12" t="s">
        <v>83</v>
      </c>
      <c r="B47" s="13" t="s">
        <v>84</v>
      </c>
      <c r="C47" s="16" t="s">
        <v>33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/>
    </row>
    <row r="48" spans="1:22" s="1" customFormat="1" ht="60" x14ac:dyDescent="0.2">
      <c r="A48" s="12" t="s">
        <v>85</v>
      </c>
      <c r="B48" s="13" t="s">
        <v>86</v>
      </c>
      <c r="C48" s="16" t="s">
        <v>33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/>
    </row>
    <row r="49" spans="1:22" s="1" customFormat="1" ht="36" x14ac:dyDescent="0.2">
      <c r="A49" s="12" t="s">
        <v>87</v>
      </c>
      <c r="B49" s="13" t="s">
        <v>88</v>
      </c>
      <c r="C49" s="16" t="s">
        <v>33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/>
    </row>
    <row r="50" spans="1:22" s="1" customFormat="1" ht="48" x14ac:dyDescent="0.2">
      <c r="A50" s="12" t="s">
        <v>89</v>
      </c>
      <c r="B50" s="13" t="s">
        <v>90</v>
      </c>
      <c r="C50" s="16" t="s">
        <v>33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/>
    </row>
    <row r="51" spans="1:22" s="1" customFormat="1" ht="48" x14ac:dyDescent="0.2">
      <c r="A51" s="12" t="s">
        <v>91</v>
      </c>
      <c r="B51" s="13" t="s">
        <v>92</v>
      </c>
      <c r="C51" s="16" t="s">
        <v>33</v>
      </c>
      <c r="D51" s="21">
        <f>D53</f>
        <v>28.765794166666669</v>
      </c>
      <c r="E51" s="21">
        <f t="shared" ref="E51:T51" si="6">E53</f>
        <v>25.904504166666673</v>
      </c>
      <c r="F51" s="21">
        <f t="shared" si="6"/>
        <v>2.8612899999999994</v>
      </c>
      <c r="G51" s="21">
        <f t="shared" si="6"/>
        <v>2.8612899999999994</v>
      </c>
      <c r="H51" s="21">
        <f t="shared" si="6"/>
        <v>0.66900000000000004</v>
      </c>
      <c r="I51" s="21">
        <f t="shared" si="6"/>
        <v>0</v>
      </c>
      <c r="J51" s="21">
        <f t="shared" si="6"/>
        <v>0</v>
      </c>
      <c r="K51" s="21">
        <f t="shared" si="6"/>
        <v>0</v>
      </c>
      <c r="L51" s="21">
        <f t="shared" si="6"/>
        <v>0</v>
      </c>
      <c r="M51" s="21">
        <f t="shared" si="6"/>
        <v>0</v>
      </c>
      <c r="N51" s="21">
        <f t="shared" si="6"/>
        <v>0</v>
      </c>
      <c r="O51" s="21">
        <f t="shared" si="6"/>
        <v>0</v>
      </c>
      <c r="P51" s="21">
        <f t="shared" si="6"/>
        <v>0.66900000000000004</v>
      </c>
      <c r="Q51" s="21">
        <f t="shared" si="6"/>
        <v>0</v>
      </c>
      <c r="R51" s="21">
        <f t="shared" si="6"/>
        <v>2.8612899999999994</v>
      </c>
      <c r="S51" s="21">
        <f t="shared" si="6"/>
        <v>2.8612899999999994</v>
      </c>
      <c r="T51" s="21">
        <f t="shared" si="6"/>
        <v>2.1922999999999999</v>
      </c>
      <c r="U51" s="21"/>
      <c r="V51" s="21"/>
    </row>
    <row r="52" spans="1:22" s="1" customFormat="1" ht="36" x14ac:dyDescent="0.2">
      <c r="A52" s="12" t="s">
        <v>93</v>
      </c>
      <c r="B52" s="13" t="s">
        <v>94</v>
      </c>
      <c r="C52" s="16" t="s">
        <v>33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/>
      <c r="V52" s="21"/>
    </row>
    <row r="53" spans="1:22" s="1" customFormat="1" ht="36" x14ac:dyDescent="0.2">
      <c r="A53" s="12" t="s">
        <v>95</v>
      </c>
      <c r="B53" s="13" t="s">
        <v>96</v>
      </c>
      <c r="C53" s="16" t="s">
        <v>33</v>
      </c>
      <c r="D53" s="21">
        <f>SUM(D54:D63)</f>
        <v>28.765794166666669</v>
      </c>
      <c r="E53" s="21">
        <f>SUM(E54:E63)</f>
        <v>25.904504166666673</v>
      </c>
      <c r="F53" s="21">
        <f t="shared" ref="F53:S53" si="7">SUM(F54:F63)</f>
        <v>2.8612899999999994</v>
      </c>
      <c r="G53" s="21">
        <f>SUM(G54:G63)</f>
        <v>2.8612899999999994</v>
      </c>
      <c r="H53" s="21">
        <f t="shared" si="7"/>
        <v>0.66900000000000004</v>
      </c>
      <c r="I53" s="28">
        <f t="shared" si="7"/>
        <v>0</v>
      </c>
      <c r="J53" s="28">
        <f t="shared" si="7"/>
        <v>0</v>
      </c>
      <c r="K53" s="28">
        <f t="shared" si="7"/>
        <v>0</v>
      </c>
      <c r="L53" s="28">
        <f t="shared" si="7"/>
        <v>0</v>
      </c>
      <c r="M53" s="28">
        <f t="shared" si="7"/>
        <v>0</v>
      </c>
      <c r="N53" s="28">
        <f t="shared" si="7"/>
        <v>0</v>
      </c>
      <c r="O53" s="28">
        <f t="shared" si="7"/>
        <v>0</v>
      </c>
      <c r="P53" s="21">
        <f t="shared" si="7"/>
        <v>0.66900000000000004</v>
      </c>
      <c r="Q53" s="21">
        <f t="shared" si="7"/>
        <v>0</v>
      </c>
      <c r="R53" s="21">
        <f t="shared" si="7"/>
        <v>2.8612899999999994</v>
      </c>
      <c r="S53" s="21">
        <f t="shared" si="7"/>
        <v>2.8612899999999994</v>
      </c>
      <c r="T53" s="21">
        <v>2.1922999999999999</v>
      </c>
      <c r="U53" s="21"/>
      <c r="V53" s="21"/>
    </row>
    <row r="54" spans="1:22" s="7" customFormat="1" ht="33.75" x14ac:dyDescent="0.2">
      <c r="A54" s="11" t="s">
        <v>97</v>
      </c>
      <c r="B54" s="17" t="s">
        <v>98</v>
      </c>
      <c r="C54" s="11" t="s">
        <v>99</v>
      </c>
      <c r="D54" s="22">
        <f>0.2676/1.2</f>
        <v>0.223</v>
      </c>
      <c r="E54" s="22">
        <v>0</v>
      </c>
      <c r="F54" s="22">
        <f>D54-E54</f>
        <v>0.223</v>
      </c>
      <c r="G54" s="22">
        <f t="shared" ref="G54:G63" si="8">F54</f>
        <v>0.223</v>
      </c>
      <c r="H54" s="22">
        <f>J54+L54+N54+P54</f>
        <v>0.223</v>
      </c>
      <c r="I54" s="22">
        <f>K54+M54+O54+Q54</f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f>G54</f>
        <v>0.223</v>
      </c>
      <c r="Q54" s="22">
        <v>0</v>
      </c>
      <c r="R54" s="22">
        <f>D54-E54</f>
        <v>0.223</v>
      </c>
      <c r="S54" s="22">
        <f>R54</f>
        <v>0.223</v>
      </c>
      <c r="T54" s="22">
        <f>H54-I54</f>
        <v>0.223</v>
      </c>
      <c r="U54" s="22"/>
      <c r="V54" s="23"/>
    </row>
    <row r="55" spans="1:22" s="7" customFormat="1" ht="67.5" x14ac:dyDescent="0.2">
      <c r="A55" s="11" t="s">
        <v>100</v>
      </c>
      <c r="B55" s="17" t="s">
        <v>101</v>
      </c>
      <c r="C55" s="11" t="s">
        <v>102</v>
      </c>
      <c r="D55" s="22">
        <v>2.1922899999999998</v>
      </c>
      <c r="E55" s="22">
        <v>0</v>
      </c>
      <c r="F55" s="22">
        <f t="shared" ref="F55:F63" si="9">D55-E55</f>
        <v>2.1922899999999998</v>
      </c>
      <c r="G55" s="22">
        <f t="shared" si="8"/>
        <v>2.1922899999999998</v>
      </c>
      <c r="H55" s="22">
        <v>0</v>
      </c>
      <c r="I55" s="26">
        <f>K55+M55+O55+Q55</f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2">
        <v>0</v>
      </c>
      <c r="Q55" s="26">
        <v>0</v>
      </c>
      <c r="R55" s="22">
        <f t="shared" ref="R55:R63" si="10">D55-E55</f>
        <v>2.1922899999999998</v>
      </c>
      <c r="S55" s="22">
        <f t="shared" ref="S55:S63" si="11">R55</f>
        <v>2.1922899999999998</v>
      </c>
      <c r="T55" s="22">
        <v>2.1922999999999999</v>
      </c>
      <c r="U55" s="26"/>
      <c r="V55" s="27"/>
    </row>
    <row r="56" spans="1:22" s="7" customFormat="1" ht="78.75" x14ac:dyDescent="0.2">
      <c r="A56" s="11" t="s">
        <v>103</v>
      </c>
      <c r="B56" s="17" t="s">
        <v>104</v>
      </c>
      <c r="C56" s="11" t="s">
        <v>105</v>
      </c>
      <c r="D56" s="22">
        <v>3.3596416666666671</v>
      </c>
      <c r="E56" s="22">
        <f t="shared" ref="E56:E61" si="12">D56</f>
        <v>3.3596416666666671</v>
      </c>
      <c r="F56" s="22">
        <f t="shared" si="9"/>
        <v>0</v>
      </c>
      <c r="G56" s="22">
        <f t="shared" si="8"/>
        <v>0</v>
      </c>
      <c r="H56" s="22">
        <f t="shared" ref="H56:I63" si="13">J56+L56+N56+P56</f>
        <v>0</v>
      </c>
      <c r="I56" s="22">
        <f t="shared" si="13"/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f t="shared" si="11"/>
        <v>0</v>
      </c>
      <c r="T56" s="22">
        <f>F56</f>
        <v>0</v>
      </c>
      <c r="U56" s="22"/>
      <c r="V56" s="23"/>
    </row>
    <row r="57" spans="1:22" s="7" customFormat="1" ht="67.5" x14ac:dyDescent="0.2">
      <c r="A57" s="11" t="s">
        <v>106</v>
      </c>
      <c r="B57" s="17" t="s">
        <v>107</v>
      </c>
      <c r="C57" s="11" t="s">
        <v>108</v>
      </c>
      <c r="D57" s="22">
        <v>4.2880233333333342</v>
      </c>
      <c r="E57" s="22">
        <f t="shared" si="12"/>
        <v>4.2880233333333342</v>
      </c>
      <c r="F57" s="22">
        <f t="shared" si="9"/>
        <v>0</v>
      </c>
      <c r="G57" s="22">
        <f t="shared" si="8"/>
        <v>0</v>
      </c>
      <c r="H57" s="22">
        <f t="shared" si="13"/>
        <v>0</v>
      </c>
      <c r="I57" s="22">
        <f t="shared" si="13"/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f t="shared" si="11"/>
        <v>0</v>
      </c>
      <c r="T57" s="22">
        <f t="shared" ref="T57:T67" si="14">H57-I57</f>
        <v>0</v>
      </c>
      <c r="U57" s="22"/>
      <c r="V57" s="23"/>
    </row>
    <row r="58" spans="1:22" s="7" customFormat="1" ht="78.75" x14ac:dyDescent="0.2">
      <c r="A58" s="11" t="s">
        <v>109</v>
      </c>
      <c r="B58" s="17" t="s">
        <v>110</v>
      </c>
      <c r="C58" s="11" t="s">
        <v>111</v>
      </c>
      <c r="D58" s="22">
        <v>8.9682916666666674</v>
      </c>
      <c r="E58" s="22">
        <f t="shared" si="12"/>
        <v>8.9682916666666674</v>
      </c>
      <c r="F58" s="22">
        <f t="shared" si="9"/>
        <v>0</v>
      </c>
      <c r="G58" s="22">
        <f t="shared" si="8"/>
        <v>0</v>
      </c>
      <c r="H58" s="22">
        <f t="shared" si="13"/>
        <v>0</v>
      </c>
      <c r="I58" s="22">
        <f t="shared" si="13"/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f t="shared" si="11"/>
        <v>0</v>
      </c>
      <c r="T58" s="22">
        <f t="shared" si="14"/>
        <v>0</v>
      </c>
      <c r="U58" s="22"/>
      <c r="V58" s="23"/>
    </row>
    <row r="59" spans="1:22" s="7" customFormat="1" ht="78.75" x14ac:dyDescent="0.2">
      <c r="A59" s="11" t="s">
        <v>112</v>
      </c>
      <c r="B59" s="17" t="s">
        <v>113</v>
      </c>
      <c r="C59" s="11" t="s">
        <v>114</v>
      </c>
      <c r="D59" s="22">
        <v>2.3946825</v>
      </c>
      <c r="E59" s="22">
        <f t="shared" si="12"/>
        <v>2.3946825</v>
      </c>
      <c r="F59" s="22">
        <f t="shared" si="9"/>
        <v>0</v>
      </c>
      <c r="G59" s="22">
        <f t="shared" si="8"/>
        <v>0</v>
      </c>
      <c r="H59" s="22">
        <f t="shared" si="13"/>
        <v>0</v>
      </c>
      <c r="I59" s="22">
        <f t="shared" si="13"/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f t="shared" si="10"/>
        <v>0</v>
      </c>
      <c r="S59" s="22">
        <f t="shared" si="11"/>
        <v>0</v>
      </c>
      <c r="T59" s="22">
        <f>F59</f>
        <v>0</v>
      </c>
      <c r="U59" s="22"/>
      <c r="V59" s="23"/>
    </row>
    <row r="60" spans="1:22" s="7" customFormat="1" ht="78.75" x14ac:dyDescent="0.2">
      <c r="A60" s="11" t="s">
        <v>115</v>
      </c>
      <c r="B60" s="17" t="s">
        <v>116</v>
      </c>
      <c r="C60" s="11" t="s">
        <v>117</v>
      </c>
      <c r="D60" s="22">
        <v>4.6659575000000002</v>
      </c>
      <c r="E60" s="22">
        <f t="shared" si="12"/>
        <v>4.6659575000000002</v>
      </c>
      <c r="F60" s="22">
        <f t="shared" si="9"/>
        <v>0</v>
      </c>
      <c r="G60" s="22">
        <f t="shared" si="8"/>
        <v>0</v>
      </c>
      <c r="H60" s="22">
        <f t="shared" si="13"/>
        <v>0</v>
      </c>
      <c r="I60" s="22">
        <f t="shared" si="13"/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f t="shared" si="11"/>
        <v>0</v>
      </c>
      <c r="T60" s="22">
        <f t="shared" si="14"/>
        <v>0</v>
      </c>
      <c r="U60" s="22"/>
      <c r="V60" s="23"/>
    </row>
    <row r="61" spans="1:22" s="7" customFormat="1" ht="78.75" x14ac:dyDescent="0.2">
      <c r="A61" s="11" t="s">
        <v>118</v>
      </c>
      <c r="B61" s="17" t="s">
        <v>119</v>
      </c>
      <c r="C61" s="11" t="s">
        <v>120</v>
      </c>
      <c r="D61" s="22">
        <v>2.2279075000000002</v>
      </c>
      <c r="E61" s="22">
        <f t="shared" si="12"/>
        <v>2.2279075000000002</v>
      </c>
      <c r="F61" s="22">
        <f t="shared" si="9"/>
        <v>0</v>
      </c>
      <c r="G61" s="22">
        <f t="shared" si="8"/>
        <v>0</v>
      </c>
      <c r="H61" s="22">
        <f t="shared" si="13"/>
        <v>0</v>
      </c>
      <c r="I61" s="22">
        <f t="shared" si="13"/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f t="shared" si="10"/>
        <v>0</v>
      </c>
      <c r="S61" s="22">
        <f t="shared" si="11"/>
        <v>0</v>
      </c>
      <c r="T61" s="22">
        <f t="shared" si="14"/>
        <v>0</v>
      </c>
      <c r="U61" s="22"/>
      <c r="V61" s="23"/>
    </row>
    <row r="62" spans="1:22" s="7" customFormat="1" ht="33.75" x14ac:dyDescent="0.2">
      <c r="A62" s="11" t="s">
        <v>121</v>
      </c>
      <c r="B62" s="17" t="s">
        <v>122</v>
      </c>
      <c r="C62" s="11" t="s">
        <v>123</v>
      </c>
      <c r="D62" s="22">
        <f>0.2676/1.2</f>
        <v>0.223</v>
      </c>
      <c r="E62" s="22">
        <v>0</v>
      </c>
      <c r="F62" s="22">
        <f t="shared" si="9"/>
        <v>0.223</v>
      </c>
      <c r="G62" s="22">
        <f t="shared" si="8"/>
        <v>0.223</v>
      </c>
      <c r="H62" s="22">
        <f t="shared" si="13"/>
        <v>0.223</v>
      </c>
      <c r="I62" s="22">
        <f t="shared" si="13"/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f>G62</f>
        <v>0.223</v>
      </c>
      <c r="Q62" s="22">
        <v>0</v>
      </c>
      <c r="R62" s="22">
        <f t="shared" si="10"/>
        <v>0.223</v>
      </c>
      <c r="S62" s="22">
        <f t="shared" si="11"/>
        <v>0.223</v>
      </c>
      <c r="T62" s="22">
        <f t="shared" si="14"/>
        <v>0.223</v>
      </c>
      <c r="U62" s="22"/>
      <c r="V62" s="23"/>
    </row>
    <row r="63" spans="1:22" s="7" customFormat="1" ht="22.5" x14ac:dyDescent="0.2">
      <c r="A63" s="11" t="s">
        <v>124</v>
      </c>
      <c r="B63" s="17" t="s">
        <v>125</v>
      </c>
      <c r="C63" s="11" t="s">
        <v>126</v>
      </c>
      <c r="D63" s="22">
        <f>0.2676/1.2</f>
        <v>0.223</v>
      </c>
      <c r="E63" s="22">
        <v>0</v>
      </c>
      <c r="F63" s="22">
        <f t="shared" si="9"/>
        <v>0.223</v>
      </c>
      <c r="G63" s="22">
        <f t="shared" si="8"/>
        <v>0.223</v>
      </c>
      <c r="H63" s="22">
        <f t="shared" si="13"/>
        <v>0.223</v>
      </c>
      <c r="I63" s="22">
        <f t="shared" si="13"/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f>G63</f>
        <v>0.223</v>
      </c>
      <c r="Q63" s="22">
        <v>0</v>
      </c>
      <c r="R63" s="22">
        <f t="shared" si="10"/>
        <v>0.223</v>
      </c>
      <c r="S63" s="22">
        <f t="shared" si="11"/>
        <v>0.223</v>
      </c>
      <c r="T63" s="22">
        <f t="shared" si="14"/>
        <v>0.223</v>
      </c>
      <c r="U63" s="22"/>
      <c r="V63" s="23"/>
    </row>
    <row r="64" spans="1:22" s="1" customFormat="1" ht="24" x14ac:dyDescent="0.2">
      <c r="A64" s="15" t="s">
        <v>127</v>
      </c>
      <c r="B64" s="13" t="s">
        <v>128</v>
      </c>
      <c r="C64" s="15" t="s">
        <v>33</v>
      </c>
      <c r="D64" s="24">
        <f>D65+D66</f>
        <v>8.5265833333333347</v>
      </c>
      <c r="E64" s="24">
        <f>E65+E66</f>
        <v>8.5265833333333347</v>
      </c>
      <c r="F64" s="25">
        <v>0</v>
      </c>
      <c r="G64" s="24">
        <f t="shared" ref="G64:T64" si="15">G67</f>
        <v>0</v>
      </c>
      <c r="H64" s="24">
        <f t="shared" si="15"/>
        <v>0</v>
      </c>
      <c r="I64" s="24">
        <f t="shared" si="15"/>
        <v>0</v>
      </c>
      <c r="J64" s="24">
        <f t="shared" si="15"/>
        <v>0</v>
      </c>
      <c r="K64" s="24">
        <f t="shared" si="15"/>
        <v>0</v>
      </c>
      <c r="L64" s="24">
        <f t="shared" si="15"/>
        <v>0</v>
      </c>
      <c r="M64" s="24">
        <f t="shared" si="15"/>
        <v>0</v>
      </c>
      <c r="N64" s="24">
        <f t="shared" si="15"/>
        <v>0</v>
      </c>
      <c r="O64" s="24">
        <f t="shared" si="15"/>
        <v>0</v>
      </c>
      <c r="P64" s="24">
        <f t="shared" si="15"/>
        <v>0</v>
      </c>
      <c r="Q64" s="24">
        <f t="shared" si="15"/>
        <v>0</v>
      </c>
      <c r="R64" s="24">
        <f t="shared" si="15"/>
        <v>0</v>
      </c>
      <c r="S64" s="24">
        <f t="shared" si="15"/>
        <v>0</v>
      </c>
      <c r="T64" s="24">
        <f t="shared" si="15"/>
        <v>0</v>
      </c>
      <c r="U64" s="24"/>
      <c r="V64" s="21"/>
    </row>
    <row r="65" spans="1:22" s="1" customFormat="1" ht="24" x14ac:dyDescent="0.2">
      <c r="A65" s="15" t="s">
        <v>129</v>
      </c>
      <c r="B65" s="13" t="s">
        <v>130</v>
      </c>
      <c r="C65" s="15" t="s">
        <v>33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/>
      <c r="V65" s="21"/>
    </row>
    <row r="66" spans="1:22" s="1" customFormat="1" ht="24" x14ac:dyDescent="0.2">
      <c r="A66" s="15" t="s">
        <v>131</v>
      </c>
      <c r="B66" s="13" t="s">
        <v>132</v>
      </c>
      <c r="C66" s="15" t="s">
        <v>33</v>
      </c>
      <c r="D66" s="24">
        <f t="shared" ref="D66:K66" si="16">D67+D69+D70+D68</f>
        <v>8.5265833333333347</v>
      </c>
      <c r="E66" s="24">
        <f t="shared" si="16"/>
        <v>8.5265833333333347</v>
      </c>
      <c r="F66" s="24">
        <f t="shared" si="16"/>
        <v>0</v>
      </c>
      <c r="G66" s="24">
        <f t="shared" si="16"/>
        <v>0</v>
      </c>
      <c r="H66" s="24">
        <f t="shared" si="16"/>
        <v>0</v>
      </c>
      <c r="I66" s="24">
        <f t="shared" si="16"/>
        <v>0</v>
      </c>
      <c r="J66" s="24">
        <f t="shared" si="16"/>
        <v>0</v>
      </c>
      <c r="K66" s="24">
        <f t="shared" si="16"/>
        <v>0</v>
      </c>
      <c r="L66" s="24">
        <f t="shared" ref="L66:T66" si="17">L67+L69+L70+L68</f>
        <v>0</v>
      </c>
      <c r="M66" s="24">
        <f t="shared" si="17"/>
        <v>0</v>
      </c>
      <c r="N66" s="24">
        <f t="shared" si="17"/>
        <v>0</v>
      </c>
      <c r="O66" s="24">
        <f t="shared" si="17"/>
        <v>0</v>
      </c>
      <c r="P66" s="24">
        <f>P67+P69+P70+P68</f>
        <v>0</v>
      </c>
      <c r="Q66" s="24">
        <f t="shared" si="17"/>
        <v>0</v>
      </c>
      <c r="R66" s="24">
        <f t="shared" si="17"/>
        <v>0</v>
      </c>
      <c r="S66" s="24">
        <f t="shared" si="17"/>
        <v>0</v>
      </c>
      <c r="T66" s="24">
        <f t="shared" si="17"/>
        <v>0</v>
      </c>
      <c r="U66" s="24"/>
      <c r="V66" s="21"/>
    </row>
    <row r="67" spans="1:22" s="7" customFormat="1" ht="12" x14ac:dyDescent="0.2">
      <c r="A67" s="11" t="s">
        <v>133</v>
      </c>
      <c r="B67" s="13" t="s">
        <v>140</v>
      </c>
      <c r="C67" s="15" t="s">
        <v>134</v>
      </c>
      <c r="D67" s="22">
        <f>3.14/1.2</f>
        <v>2.6166666666666667</v>
      </c>
      <c r="E67" s="22">
        <f>D67</f>
        <v>2.6166666666666667</v>
      </c>
      <c r="F67" s="22">
        <f>D67-E67</f>
        <v>0</v>
      </c>
      <c r="G67" s="22">
        <f t="shared" ref="G67:G70" si="18">F67</f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f t="shared" si="14"/>
        <v>0</v>
      </c>
      <c r="U67" s="22"/>
      <c r="V67" s="23"/>
    </row>
    <row r="68" spans="1:22" s="7" customFormat="1" ht="24" x14ac:dyDescent="0.2">
      <c r="A68" s="11" t="s">
        <v>142</v>
      </c>
      <c r="B68" s="13" t="s">
        <v>141</v>
      </c>
      <c r="C68" s="15" t="s">
        <v>137</v>
      </c>
      <c r="D68" s="22">
        <f>6.0169/1.2</f>
        <v>5.0140833333333337</v>
      </c>
      <c r="E68" s="22">
        <f>D68</f>
        <v>5.0140833333333337</v>
      </c>
      <c r="F68" s="22">
        <v>0</v>
      </c>
      <c r="G68" s="22">
        <v>0</v>
      </c>
      <c r="H68" s="22">
        <f t="shared" ref="H68" si="19">J68+L68+N68+P68</f>
        <v>0</v>
      </c>
      <c r="I68" s="22">
        <f t="shared" ref="I68" si="20">K68+M68+O68+Q68</f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f t="shared" ref="R68" si="21">D68-E68</f>
        <v>0</v>
      </c>
      <c r="S68" s="22">
        <f>R68</f>
        <v>0</v>
      </c>
      <c r="T68" s="22">
        <f t="shared" ref="T68" si="22">H68-I68</f>
        <v>0</v>
      </c>
      <c r="U68" s="22"/>
      <c r="V68" s="23"/>
    </row>
    <row r="69" spans="1:22" s="7" customFormat="1" ht="67.5" x14ac:dyDescent="0.2">
      <c r="A69" s="11" t="s">
        <v>143</v>
      </c>
      <c r="B69" s="17" t="s">
        <v>135</v>
      </c>
      <c r="C69" s="11" t="s">
        <v>138</v>
      </c>
      <c r="D69" s="22">
        <f>0.494/1.2</f>
        <v>0.41166666666666668</v>
      </c>
      <c r="E69" s="22">
        <f>D69</f>
        <v>0.41166666666666668</v>
      </c>
      <c r="F69" s="22">
        <v>0</v>
      </c>
      <c r="G69" s="22">
        <f t="shared" si="18"/>
        <v>0</v>
      </c>
      <c r="H69" s="22">
        <f t="shared" ref="H69:H70" si="23">J69+L69+N69+P69</f>
        <v>0</v>
      </c>
      <c r="I69" s="22">
        <f t="shared" ref="I69:I70" si="24">K69+M69+O69+Q69</f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f t="shared" ref="S69:S70" si="25">R69</f>
        <v>0</v>
      </c>
      <c r="T69" s="22">
        <f t="shared" ref="T69:T70" si="26">H69-I69</f>
        <v>0</v>
      </c>
      <c r="U69" s="22"/>
      <c r="V69" s="23"/>
    </row>
    <row r="70" spans="1:22" s="7" customFormat="1" ht="67.5" x14ac:dyDescent="0.2">
      <c r="A70" s="11" t="s">
        <v>144</v>
      </c>
      <c r="B70" s="17" t="s">
        <v>136</v>
      </c>
      <c r="C70" s="11" t="s">
        <v>139</v>
      </c>
      <c r="D70" s="22">
        <f>0.581/1.2</f>
        <v>0.48416666666666663</v>
      </c>
      <c r="E70" s="22">
        <f>D70</f>
        <v>0.48416666666666663</v>
      </c>
      <c r="F70" s="22">
        <v>0</v>
      </c>
      <c r="G70" s="22">
        <f t="shared" si="18"/>
        <v>0</v>
      </c>
      <c r="H70" s="22">
        <f t="shared" si="23"/>
        <v>0</v>
      </c>
      <c r="I70" s="22">
        <f t="shared" si="24"/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f t="shared" si="25"/>
        <v>0</v>
      </c>
      <c r="T70" s="22">
        <f t="shared" si="26"/>
        <v>0</v>
      </c>
      <c r="U70" s="22"/>
      <c r="V70" s="23"/>
    </row>
    <row r="71" spans="1:22" s="7" customFormat="1" ht="11.25" x14ac:dyDescent="0.2">
      <c r="A71" s="29" t="s">
        <v>32</v>
      </c>
      <c r="B71" s="30"/>
      <c r="C71" s="31"/>
      <c r="D71" s="20">
        <f>SUM(D54:D63)+D64</f>
        <v>37.292377500000001</v>
      </c>
      <c r="E71" s="20">
        <f>SUM(E54:E63)+E64</f>
        <v>34.431087500000004</v>
      </c>
      <c r="F71" s="20">
        <f t="shared" ref="F71:S71" si="27">SUM(F54:F67)</f>
        <v>2.8612899999999994</v>
      </c>
      <c r="G71" s="20">
        <f t="shared" si="27"/>
        <v>2.8612899999999994</v>
      </c>
      <c r="H71" s="20">
        <f t="shared" si="27"/>
        <v>0.66900000000000004</v>
      </c>
      <c r="I71" s="20">
        <f t="shared" si="27"/>
        <v>0</v>
      </c>
      <c r="J71" s="20">
        <f t="shared" si="27"/>
        <v>0</v>
      </c>
      <c r="K71" s="20">
        <f t="shared" si="27"/>
        <v>0</v>
      </c>
      <c r="L71" s="20">
        <f t="shared" si="27"/>
        <v>0</v>
      </c>
      <c r="M71" s="20">
        <f t="shared" si="27"/>
        <v>0</v>
      </c>
      <c r="N71" s="20">
        <f t="shared" si="27"/>
        <v>0</v>
      </c>
      <c r="O71" s="20">
        <f t="shared" si="27"/>
        <v>0</v>
      </c>
      <c r="P71" s="20">
        <f t="shared" si="27"/>
        <v>0.66900000000000004</v>
      </c>
      <c r="Q71" s="20">
        <f t="shared" si="27"/>
        <v>0</v>
      </c>
      <c r="R71" s="20">
        <f t="shared" si="27"/>
        <v>2.8612899999999994</v>
      </c>
      <c r="S71" s="20">
        <f t="shared" si="27"/>
        <v>2.8612899999999994</v>
      </c>
      <c r="T71" s="18">
        <v>0</v>
      </c>
      <c r="U71" s="18"/>
      <c r="V71" s="19"/>
    </row>
  </sheetData>
  <mergeCells count="26">
    <mergeCell ref="H12:Q12"/>
    <mergeCell ref="T2:V2"/>
    <mergeCell ref="A3:V3"/>
    <mergeCell ref="G6:P6"/>
    <mergeCell ref="G7:P7"/>
    <mergeCell ref="H11:Q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A71:C71"/>
    <mergeCell ref="H14:Q14"/>
    <mergeCell ref="R14:S14"/>
    <mergeCell ref="A14:A16"/>
    <mergeCell ref="B14:B16"/>
    <mergeCell ref="C14:C16"/>
    <mergeCell ref="D14:D16"/>
    <mergeCell ref="E14:E16"/>
  </mergeCells>
  <pageMargins left="0.39370078740157483" right="0.39370078740157483" top="0.78740157480314965" bottom="0.39370078740157483" header="0.19685039370078741" footer="0.19685039370078741"/>
  <pageSetup paperSize="8" scale="91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2020-05-14T10:23:44Z</dcterms:created>
  <dcterms:modified xsi:type="dcterms:W3CDTF">2024-10-22T09:57:11Z</dcterms:modified>
</cp:coreProperties>
</file>