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890" activeTab="1"/>
  </bookViews>
  <sheets>
    <sheet name="Стандарт ставки" sheetId="1" r:id="rId1"/>
    <sheet name="Ставки платы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BAHTTEXT" hidden="1">#NAME?</definedName>
    <definedName name="hnhv" hidden="1">#REF!,#REF!,#REF!,#REF!,#REF!,#REF!</definedName>
    <definedName name="nvbn" hidden="1">#REF!,#REF!,#REF!,#REF!,#REF!,#REF!</definedName>
    <definedName name="nvn" hidden="1">#REF!,#REF!,#REF!,#REF!,#REF!,#REF!,#REF!,#REF!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TOTAL" hidden="1">#REF!,#REF!,#REF!,#REF!,#REF!,#REF!,#REF!</definedName>
    <definedName name="P3_TOTAL1" hidden="1">#REF!,#REF!,#REF!,#REF!,#REF!,#REF!,#REF!</definedName>
    <definedName name="P4_TOTAL" hidden="1">#REF!,#REF!,#REF!,#REF!,#REF!,#REF!</definedName>
    <definedName name="P4_TOTAL1" hidden="1">#REF!,#REF!,#REF!,#REF!,#REF!,#REF!</definedName>
    <definedName name="P5_TOTAL" hidden="1">#REF!,#REF!,#REF!,#REF!,#REF!,#REF!,#REF!</definedName>
    <definedName name="P5_TOTAL1" hidden="1">#REF!,#REF!,#REF!,#REF!,#REF!,#REF!,#REF!</definedName>
    <definedName name="P6_TOTAL1" hidden="1">#REF!,#REF!,#REF!,#REF!,#REF!,#REF!,#REF!</definedName>
    <definedName name="SCOPE_DT">'[4]1'!#REF!</definedName>
    <definedName name="SCOPE_ESOLD">#REF!</definedName>
    <definedName name="SCOPE_ETALON">#REF!</definedName>
    <definedName name="SCOPE_FLOAD">#REF!,P1_SCOPE_FLOAD</definedName>
    <definedName name="SCOPE_FRML">#REF!,#REF!,P1_SCOPE_FRML</definedName>
    <definedName name="SCOPE_PROT">#REF!</definedName>
    <definedName name="SCOPE_PRT_ET">#REF!</definedName>
    <definedName name="SCOPE_PRT1">#REF!,#REF!</definedName>
    <definedName name="SCOPE_REGLD">#REF!</definedName>
    <definedName name="SCOPE_SBTLD">#REF!</definedName>
    <definedName name="SCOPE_SETLD">#REF!</definedName>
    <definedName name="Scope2">#REF!</definedName>
    <definedName name="SCP_REGS">'[5]Лист3'!$C$5:$C$92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PROT">#REF!,#REF!</definedName>
    <definedName name="T0.1_Scope">#REF!</definedName>
    <definedName name="T12_Scope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25?Data">P1_T25?Data,P2_T25?Data</definedName>
    <definedName name="T9_Scope">#REF!</definedName>
    <definedName name="Toplivo">'[1]Справочники'!$A$10:$A$18</definedName>
    <definedName name="two">#REF!</definedName>
    <definedName name="vbm" hidden="1">#REF!,#REF!,#REF!,#REF!,#REF!,#REF!,#REF!</definedName>
    <definedName name="vbnv" hidden="1">#REF!,#REF!,#REF!,#REF!,#REF!,#REF!,#REF!</definedName>
    <definedName name="VDOC">#REF!</definedName>
    <definedName name="Базовый">'[1]Заголовок'!$B$9</definedName>
    <definedName name="БазовыйПериод">'[6]титульный'!$B$15</definedName>
    <definedName name="БС">'[3]Справочники'!$A$4:$A$6</definedName>
    <definedName name="вид_ремонта_1">'[9]Списки для ввода'!$A$5:$A$11</definedName>
    <definedName name="ВТОП">#REF!</definedName>
    <definedName name="ДРУГОЕ">'[2]Справочники'!$A$26:$A$28</definedName>
    <definedName name="з">P6_T2.1?Protection</definedName>
    <definedName name="з21">'[1]П 21-1'!#REF!</definedName>
    <definedName name="_xlnm.Print_Titles" localSheetId="0">'Стандарт ставки'!$5:$7</definedName>
    <definedName name="Закончившийся">'[1]Заголовок'!$B$10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1">'Ставки платы'!$A$1:$F$37</definedName>
    <definedName name="_xlnm.Print_Area" localSheetId="0">'Стандарт ставки'!$A$1:$F$25</definedName>
    <definedName name="ПериодРегулирования">'[6]титульный'!$B$14</definedName>
    <definedName name="ПоследнийГод">#REF!</definedName>
    <definedName name="потребители">#REF!,#REF!,P1_SCOPE_FRML</definedName>
    <definedName name="ПЭ">'[2]Справочники'!$A$10:$A$12</definedName>
    <definedName name="РГК">'[2]Справочники'!$A$4:$A$4</definedName>
    <definedName name="Регулируемый">'[1]Заголовок'!$B$8</definedName>
    <definedName name="сн">#REF!,#REF!,#REF!,#REF!,#REF!,P1_SET_PROT</definedName>
    <definedName name="собств.нужды">#REF!,P1_SCOPE_FLOAD</definedName>
    <definedName name="способ">'[9]Списки для ввода'!$B$5:$B$6</definedName>
    <definedName name="УГОЛЬ">'[2]Справочники'!$A$19:$A$21</definedName>
    <definedName name="ю">#REF!</definedName>
  </definedNames>
  <calcPr fullCalcOnLoad="1"/>
</workbook>
</file>

<file path=xl/sharedStrings.xml><?xml version="1.0" encoding="utf-8"?>
<sst xmlns="http://schemas.openxmlformats.org/spreadsheetml/2006/main" count="92" uniqueCount="54">
  <si>
    <t>№
п/п</t>
  </si>
  <si>
    <t>1.1</t>
  </si>
  <si>
    <t>Наименование мероприятий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</si>
  <si>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</si>
  <si>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</si>
  <si>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</si>
  <si>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</si>
  <si>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</si>
  <si>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</si>
  <si>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</si>
  <si>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документации, по строительству "последней мили"</t>
  </si>
  <si>
    <t>Выполнение сетевой организацией, мероприятий, связанных со строительством "последней мили"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</si>
  <si>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</si>
  <si>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</si>
  <si>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</si>
  <si>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№ п/п</t>
  </si>
  <si>
    <t>Стандартизированные тарифные ставки платы за технологическое присоединение к электрическим сетям</t>
  </si>
  <si>
    <t>Наименование ставки</t>
  </si>
  <si>
    <t>Единица измерения</t>
  </si>
  <si>
    <t>Уровень напряжения</t>
  </si>
  <si>
    <t>С1</t>
  </si>
  <si>
    <t>руб./кВт</t>
  </si>
  <si>
    <t>4.1</t>
  </si>
  <si>
    <t>Приложение 2</t>
  </si>
  <si>
    <t>Объем максимальной мощности (кВт)</t>
  </si>
  <si>
    <t>Ставки для расчета платы по каждому мероприятию (руб./кВт)</t>
  </si>
  <si>
    <t>6.1</t>
  </si>
  <si>
    <t>Приложение 1</t>
  </si>
  <si>
    <t xml:space="preserve">Расходы по мероприятию (руб.)           </t>
  </si>
  <si>
    <t>Стандартизированная тарифная 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текущих ценах (С1)</t>
  </si>
  <si>
    <t>Итого ставка платы за технологическое присоединение (руб./кВт)</t>
  </si>
  <si>
    <t>свыше 15 до 150 кВт включительно</t>
  </si>
  <si>
    <t>Ставка платы (без НДС)</t>
  </si>
  <si>
    <t>1.2</t>
  </si>
  <si>
    <t xml:space="preserve">свыше 150 кВт </t>
  </si>
  <si>
    <t>4.2</t>
  </si>
  <si>
    <t>6.2</t>
  </si>
  <si>
    <t>0,4  кВ</t>
  </si>
  <si>
    <t>1.3</t>
  </si>
  <si>
    <t>6-10  кВ</t>
  </si>
  <si>
    <t>5.1.</t>
  </si>
  <si>
    <t>6.3</t>
  </si>
  <si>
    <t>4.3</t>
  </si>
  <si>
    <t>без НДС</t>
  </si>
  <si>
    <t>0,4 кВ</t>
  </si>
  <si>
    <t>6-10 кВ</t>
  </si>
  <si>
    <t>Директор УФ ООО "Газпром энерго"</t>
  </si>
  <si>
    <t>В.Г. Пономарёв</t>
  </si>
  <si>
    <t>Зам. директора по экономике и финансам</t>
  </si>
  <si>
    <t>Н.Н. Бахмутова</t>
  </si>
  <si>
    <t>Начальник ПЭО</t>
  </si>
  <si>
    <t>Д.Б. Цапко</t>
  </si>
  <si>
    <t xml:space="preserve">Ставки за единицу максимальной мощности для определения платы за технологическое присоединение к электрическим сетям ООО "Газпром энерго" (Уренгойский филиал) , энергопринимающих устройств заявителей (по одному источнику питания) на 2014 год
</t>
  </si>
  <si>
    <t>Стандартизированные тарифные ставки для расчета платы за технологическое присоединение к электрическим сетям ООО "Газпром энерго" (Уренгойский филиал), энергопринимающих устройств заявителей на 2014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</si>
</sst>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%"/>
    <numFmt numFmtId="172" formatCode="General_)"/>
    <numFmt numFmtId="173" formatCode="#,##0.0000"/>
    <numFmt numFmtId="174" formatCode="&quot;$&quot;#,##0_);\(&quot;$&quot;#,##0\)"/>
    <numFmt numFmtId="175" formatCode="&quot;$&quot;#,##0.00_);\(&quot;$&quot;#,##0.00\)"/>
    <numFmt numFmtId="176" formatCode="&quot;$&quot;#,##0.00_);[Red]\(&quot;$&quot;#,##0.00\)"/>
    <numFmt numFmtId="177" formatCode="#,##0.0"/>
    <numFmt numFmtId="178" formatCode="0.0000"/>
    <numFmt numFmtId="179" formatCode="0.000"/>
    <numFmt numFmtId="180" formatCode="#,##0.00000"/>
    <numFmt numFmtId="181" formatCode="0.000%"/>
    <numFmt numFmtId="182" formatCode="0.0000%"/>
    <numFmt numFmtId="183" formatCode="0.000000"/>
    <numFmt numFmtId="184" formatCode="0.00000"/>
    <numFmt numFmtId="185" formatCode="0.0"/>
    <numFmt numFmtId="186" formatCode="#,##0.000000"/>
    <numFmt numFmtId="187" formatCode="#,##0.0000000"/>
    <numFmt numFmtId="188" formatCode="#,##0.00000000"/>
    <numFmt numFmtId="189" formatCode="#,##0.000000000"/>
    <numFmt numFmtId="190" formatCode="#,##0.00_р_."/>
    <numFmt numFmtId="191" formatCode="0.00000000"/>
    <numFmt numFmtId="192" formatCode="0.0000000"/>
    <numFmt numFmtId="193" formatCode="[$-FC19]d\ mmmm\ yyyy\ &quot;г.&quot;"/>
    <numFmt numFmtId="194" formatCode="_-* #,##0.0_р_._-;\-* #,##0.0_р_._-;_-* &quot;-&quot;??_р_._-;_-@_-"/>
    <numFmt numFmtId="195" formatCode="_-* #,##0.000_р_._-;\-* #,##0.000_р_._-;_-* &quot;-&quot;??_р_._-;_-@_-"/>
  </numFmts>
  <fonts count="3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66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2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2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19" fillId="4" borderId="0" applyFill="0">
      <alignment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9" fontId="19" fillId="0" borderId="0">
      <alignment horizontal="center"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0" fontId="32" fillId="0" borderId="8" xfId="0" applyFont="1" applyBorder="1" applyAlignment="1">
      <alignment vertical="center"/>
    </xf>
    <xf numFmtId="16" fontId="32" fillId="0" borderId="8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" fontId="32" fillId="0" borderId="16" xfId="0" applyNumberFormat="1" applyFont="1" applyFill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" fontId="32" fillId="0" borderId="17" xfId="0" applyNumberFormat="1" applyFont="1" applyFill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32" fillId="0" borderId="8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right" vertical="center"/>
    </xf>
    <xf numFmtId="178" fontId="32" fillId="0" borderId="0" xfId="0" applyNumberFormat="1" applyFont="1" applyAlignment="1">
      <alignment/>
    </xf>
    <xf numFmtId="179" fontId="32" fillId="0" borderId="0" xfId="0" applyNumberFormat="1" applyFont="1" applyAlignment="1">
      <alignment/>
    </xf>
    <xf numFmtId="179" fontId="33" fillId="0" borderId="0" xfId="0" applyNumberFormat="1" applyFont="1" applyAlignment="1">
      <alignment/>
    </xf>
    <xf numFmtId="4" fontId="32" fillId="0" borderId="19" xfId="0" applyNumberFormat="1" applyFont="1" applyFill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20" xfId="0" applyNumberFormat="1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>
      <alignment horizontal="center" vertical="center"/>
    </xf>
    <xf numFmtId="4" fontId="32" fillId="0" borderId="20" xfId="0" applyNumberFormat="1" applyFont="1" applyFill="1" applyBorder="1" applyAlignment="1">
      <alignment horizontal="center" vertical="center"/>
    </xf>
    <xf numFmtId="0" fontId="32" fillId="0" borderId="22" xfId="0" applyFont="1" applyBorder="1" applyAlignment="1">
      <alignment/>
    </xf>
    <xf numFmtId="0" fontId="34" fillId="0" borderId="22" xfId="0" applyFont="1" applyBorder="1" applyAlignment="1">
      <alignment horizontal="right"/>
    </xf>
    <xf numFmtId="0" fontId="32" fillId="0" borderId="23" xfId="0" applyFont="1" applyFill="1" applyBorder="1" applyAlignment="1">
      <alignment horizontal="left" vertical="center" wrapText="1"/>
    </xf>
    <xf numFmtId="4" fontId="32" fillId="0" borderId="23" xfId="0" applyNumberFormat="1" applyFont="1" applyFill="1" applyBorder="1" applyAlignment="1">
      <alignment horizontal="center" vertical="center"/>
    </xf>
    <xf numFmtId="4" fontId="32" fillId="0" borderId="24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49" fontId="32" fillId="0" borderId="26" xfId="0" applyNumberFormat="1" applyFont="1" applyBorder="1" applyAlignment="1">
      <alignment horizontal="center" vertical="center"/>
    </xf>
    <xf numFmtId="4" fontId="32" fillId="0" borderId="25" xfId="0" applyNumberFormat="1" applyFont="1" applyFill="1" applyBorder="1" applyAlignment="1">
      <alignment horizontal="center" vertical="center"/>
    </xf>
    <xf numFmtId="4" fontId="32" fillId="0" borderId="27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49" fontId="32" fillId="0" borderId="31" xfId="0" applyNumberFormat="1" applyFont="1" applyBorder="1" applyAlignment="1">
      <alignment horizontal="center" vertical="center"/>
    </xf>
    <xf numFmtId="4" fontId="32" fillId="0" borderId="29" xfId="0" applyNumberFormat="1" applyFont="1" applyFill="1" applyBorder="1" applyAlignment="1">
      <alignment horizontal="center" vertical="center"/>
    </xf>
    <xf numFmtId="4" fontId="32" fillId="0" borderId="30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2" fontId="32" fillId="0" borderId="19" xfId="0" applyNumberFormat="1" applyFont="1" applyBorder="1" applyAlignment="1">
      <alignment horizontal="center" vertical="center"/>
    </xf>
    <xf numFmtId="16" fontId="32" fillId="0" borderId="23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vertical="center"/>
    </xf>
    <xf numFmtId="2" fontId="32" fillId="0" borderId="24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 wrapText="1"/>
    </xf>
    <xf numFmtId="49" fontId="33" fillId="0" borderId="31" xfId="0" applyNumberFormat="1" applyFont="1" applyBorder="1" applyAlignment="1">
      <alignment horizontal="center" vertical="center" wrapText="1"/>
    </xf>
    <xf numFmtId="16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2" fontId="32" fillId="0" borderId="0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49" fontId="35" fillId="0" borderId="0" xfId="0" applyNumberFormat="1" applyFont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3" fillId="0" borderId="37" xfId="0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0;&#1072;&#1076;&#1072;&#1088;&#1073;&#1072;&#1077;&#1074;\&#1041;&#1072;&#1093;&#1072;&#1088;&#1077;&#1074;&#1072;\&#1084;&#1077;&#1090;&#1086;&#1076;&#1080;&#1082;&#1072;%20&#1090;&#1077;&#1087;&#1083;&#1086;%202009\KrWarm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&#1057;&#1084;&#1077;&#1078;&#1085;&#1099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investicii_zapr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2;&#1080;&#1085;&#1100;&#1082;&#1086;\&#1043;&#1086;&#1083;&#1086;&#1074;&#1072;&#1095;\20E2-&#1101;%202007-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44;&#1086;&#1082;&#1091;&#1084;&#1077;&#1085;&#1090;&#1099;\&#1058;&#1072;&#1088;&#1080;&#1092;\&#1052;&#1080;&#1085;&#1100;&#1082;&#1086;\&#1069;&#1082;&#1089;&#1087;&#1077;&#1088;&#1090;&#1080;&#1079;&#1072;\&#1041;&#1102;&#1076;&#1078;&#1077;&#1090;%202005\&#1055;&#1091;&#1088;&#1086;&#1074;&#1089;&#1082;&#1080;&#1081;\&#1052;&#1059;&#1055;%20&#1058;&#1057;%20&#1052;&#1055;&#1054;%20&#1046;&#1050;&#1061;\&#1061;&#1072;&#1088;&#1072;&#1084;&#1087;&#1091;&#1088;%20&#1090;&#1077;&#1087;&#1083;&#10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ova\&#1086;&#1073;&#1097;&#1080;&#1077;%20&#1076;&#1086;&#1082;.%20&#1087;&#1101;&#1086;\&#1044;&#1086;&#1082;&#1091;&#1084;&#1077;&#1085;&#1090;&#1099;%20&#1086;&#1089;&#1085;&#1086;&#1074;&#1085;&#1099;&#1077;\&#1055;&#1088;&#1086;&#1075;&#1085;&#1086;&#1079;%202010\&#1057;&#1084;&#1077;&#1090;&#1072;%20&#1054;&#1040;&#1054;%20&#1069;&#1043;&#1053;%20&#1085;&#1072;%202010%20&#1075;&#1086;&#1076;%20(02.10)\&#1060;&#1072;&#1082;&#1090;%20&#1079;&#1072;%202007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&#1074;&#1089;&#1077;%20&#1076;&#1086;&#1082;&#1091;&#1084;&#1077;&#1085;&#1090;&#1099;%20&#1087;&#1088;&#1077;&#1076;&#1087;&#1088;&#1080;&#1103;&#1090;&#1080;&#1103;\&#1055;&#1088;&#1086;&#1080;&#1079;&#1074;&#1086;&#1076;&#1089;&#1090;&#1074;&#1077;&#1085;&#1085;&#1086;-&#1090;&#1077;&#1093;&#1085;&#1080;&#1095;&#1077;&#1089;&#1082;&#1072;&#1103;%20&#1089;&#1083;&#1091;&#1078;&#1073;&#1072;\&#1056;&#1045;&#1045;&#1057;&#1058;&#1056;&#1067;\&#1048;&#1085;&#1074;&#1077;&#1089;&#1090;&#1080;&#1094;&#1080;&#1086;&#1085;&#1085;&#1072;&#1103;%20&#1087;&#1088;&#1086;&#1075;&#1088;&#1072;&#1084;&#1084;&#1072;%20&#1055;&#1069;&#1057;\!&#1055;&#1088;&#1086;&#1075;&#1088;&#1072;&#1084;&#1084;&#1072;%20&#1056;&#1077;&#1084;&#1086;&#1085;&#1090;&#1086;&#1074;%20&#1056;&#1040;&#1054;%20&#1069;&#1057;%20&#1042;&#1086;&#1089;&#1090;&#1086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РСТ"/>
      <sheetName val="П 1"/>
      <sheetName val="П 1 - РСТ"/>
      <sheetName val="П 2"/>
      <sheetName val="П 3"/>
      <sheetName val="П 4"/>
      <sheetName val="П 5"/>
      <sheetName val="П 6"/>
      <sheetName val="П 7"/>
      <sheetName val="П 8"/>
      <sheetName val="П 9-1"/>
      <sheetName val="П 9-2"/>
      <sheetName val="П 10"/>
      <sheetName val="П 11"/>
      <sheetName val="П 12"/>
      <sheetName val="П 13"/>
      <sheetName val="П 14"/>
      <sheetName val="П 15"/>
      <sheetName val="П 16"/>
      <sheetName val="П 17"/>
      <sheetName val="П 18"/>
      <sheetName val="П 19"/>
      <sheetName val="П 21-1"/>
      <sheetName val="справочно"/>
      <sheetName val="regs"/>
      <sheetName val="Регионы"/>
      <sheetName val="Лист1"/>
      <sheetName val="образец заявления"/>
      <sheetName val="Титул"/>
      <sheetName val="Оглавление"/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  <sheetName val="Прил 19"/>
      <sheetName val="Прил 20"/>
      <sheetName val="Прил 21"/>
      <sheetName val="Прил 22"/>
      <sheetName val="Прил 23"/>
      <sheetName val="Прил 24"/>
      <sheetName val="Прил 25"/>
      <sheetName val="Прил 26"/>
      <sheetName val="Прил 27"/>
      <sheetName val="Прил 28"/>
      <sheetName val="Прил 29"/>
      <sheetName val="Прил 30"/>
      <sheetName val="Прил 1.1"/>
      <sheetName val="Прил 1.2"/>
    </sheetNames>
    <sheetDataSet>
      <sheetData sheetId="3">
        <row r="8">
          <cell r="B8">
            <v>2007</v>
          </cell>
        </row>
        <row r="9">
          <cell r="B9">
            <v>2006</v>
          </cell>
        </row>
        <row r="10">
          <cell r="B10">
            <v>2005</v>
          </cell>
        </row>
      </sheetData>
      <sheetData sheetId="4">
        <row r="10">
          <cell r="A10" t="str">
            <v>газ</v>
          </cell>
        </row>
        <row r="11">
          <cell r="A11" t="str">
            <v>дрова</v>
          </cell>
        </row>
        <row r="12">
          <cell r="A12" t="str">
            <v>мазут</v>
          </cell>
        </row>
        <row r="13">
          <cell r="A13" t="str">
            <v>опил</v>
          </cell>
        </row>
        <row r="14">
          <cell r="A14" t="str">
            <v>печное топливо</v>
          </cell>
        </row>
        <row r="15">
          <cell r="A15" t="str">
            <v>торф</v>
          </cell>
        </row>
        <row r="16">
          <cell r="A16" t="str">
            <v>уголь</v>
          </cell>
        </row>
        <row r="17">
          <cell r="A17" t="str">
            <v>щепа</v>
          </cell>
        </row>
        <row r="18">
          <cell r="A18" t="str">
            <v>Не определено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1"/>
      <sheetName val="справочн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3"/>
    </sheetNames>
    <sheetDataSet>
      <sheetData sheetId="1">
        <row r="5">
          <cell r="C5" t="str">
            <v>Выберите регион из списка…</v>
          </cell>
        </row>
        <row r="6">
          <cell r="C6" t="str">
            <v>Агинский Бурятский автономный округ</v>
          </cell>
        </row>
        <row r="7">
          <cell r="C7" t="str">
            <v>Алтайский край</v>
          </cell>
        </row>
        <row r="8">
          <cell r="C8" t="str">
            <v>Амурская область</v>
          </cell>
        </row>
        <row r="9">
          <cell r="C9" t="str">
            <v>Архангельская область</v>
          </cell>
        </row>
        <row r="10">
          <cell r="C10" t="str">
            <v>Астраханская область</v>
          </cell>
        </row>
        <row r="11">
          <cell r="C11" t="str">
            <v>г.Байконур</v>
          </cell>
        </row>
        <row r="12">
          <cell r="C12" t="str">
            <v>Белгородская область</v>
          </cell>
        </row>
        <row r="13">
          <cell r="C13" t="str">
            <v>Брянская область</v>
          </cell>
        </row>
        <row r="14">
          <cell r="C14" t="str">
            <v>Владимирская область</v>
          </cell>
        </row>
        <row r="15">
          <cell r="C15" t="str">
            <v>Волгоградская область</v>
          </cell>
        </row>
        <row r="16">
          <cell r="C16" t="str">
            <v>Вологодская область</v>
          </cell>
        </row>
        <row r="17">
          <cell r="C17" t="str">
            <v>Воронежская область</v>
          </cell>
        </row>
        <row r="18">
          <cell r="C18" t="str">
            <v>Еврейская автономная область</v>
          </cell>
        </row>
        <row r="19">
          <cell r="C19" t="str">
            <v>Ивановская область</v>
          </cell>
        </row>
        <row r="20">
          <cell r="C20" t="str">
            <v>Иркутская область</v>
          </cell>
        </row>
        <row r="21">
          <cell r="C21" t="str">
            <v>Кабардино-Балкарская республика</v>
          </cell>
        </row>
        <row r="22">
          <cell r="C22" t="str">
            <v>Калининградская область</v>
          </cell>
        </row>
        <row r="23">
          <cell r="C23" t="str">
            <v>Калужская область</v>
          </cell>
        </row>
        <row r="24">
          <cell r="C24" t="str">
            <v>Камчатская область</v>
          </cell>
        </row>
        <row r="25">
          <cell r="C25" t="str">
            <v>Карачаево-Черкесская республика</v>
          </cell>
        </row>
        <row r="26">
          <cell r="C26" t="str">
            <v>Кемеровская область</v>
          </cell>
        </row>
        <row r="27">
          <cell r="C27" t="str">
            <v>Кировская область</v>
          </cell>
        </row>
        <row r="28">
          <cell r="C28" t="str">
            <v>Корякский автономный округ</v>
          </cell>
        </row>
        <row r="29">
          <cell r="C29" t="str">
            <v>Костромская область</v>
          </cell>
        </row>
        <row r="30">
          <cell r="C30" t="str">
            <v>Краснодарский край</v>
          </cell>
        </row>
        <row r="31">
          <cell r="C31" t="str">
            <v>Красноярский край</v>
          </cell>
        </row>
        <row r="32">
          <cell r="C32" t="str">
            <v>Курганская область</v>
          </cell>
        </row>
        <row r="33">
          <cell r="C33" t="str">
            <v>Курская область</v>
          </cell>
        </row>
        <row r="34">
          <cell r="C34" t="str">
            <v>Ленинградская область</v>
          </cell>
        </row>
        <row r="35">
          <cell r="C35" t="str">
            <v>Липецкая область</v>
          </cell>
        </row>
        <row r="36">
          <cell r="C36" t="str">
            <v>Магаданская область</v>
          </cell>
        </row>
        <row r="37">
          <cell r="C37" t="str">
            <v>г. Москва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г.Санкт-Петербург</v>
          </cell>
        </row>
        <row r="71">
          <cell r="C71" t="str">
            <v>Саратовская область</v>
          </cell>
        </row>
        <row r="72">
          <cell r="C72" t="str">
            <v>Сахалинская область</v>
          </cell>
        </row>
        <row r="73">
          <cell r="C73" t="str">
            <v>Свердловская область</v>
          </cell>
        </row>
        <row r="74">
          <cell r="C74" t="str">
            <v>Смоленская область</v>
          </cell>
        </row>
        <row r="75">
          <cell r="C75" t="str">
            <v>Ставропольский край</v>
          </cell>
        </row>
        <row r="76">
          <cell r="C76" t="str">
            <v>Тамбовская область</v>
          </cell>
        </row>
        <row r="77">
          <cell r="C77" t="str">
            <v>Тверская область</v>
          </cell>
        </row>
        <row r="78">
          <cell r="C78" t="str">
            <v>Томская область</v>
          </cell>
        </row>
        <row r="79">
          <cell r="C79" t="str">
            <v>Тульская область</v>
          </cell>
        </row>
        <row r="80">
          <cell r="C80" t="str">
            <v>Тюменская область</v>
          </cell>
        </row>
        <row r="81">
          <cell r="C81" t="str">
            <v>Удмуртская республика</v>
          </cell>
        </row>
        <row r="82">
          <cell r="C82" t="str">
            <v>Ульяновская область</v>
          </cell>
        </row>
        <row r="83">
          <cell r="C83" t="str">
            <v>Усть-Ордынский Бурятский автономный округ</v>
          </cell>
        </row>
        <row r="84">
          <cell r="C84" t="str">
            <v>Хабаровский край</v>
          </cell>
        </row>
        <row r="85">
          <cell r="C85" t="str">
            <v>Ханты-Мансийский автономный округ</v>
          </cell>
        </row>
        <row r="86">
          <cell r="C86" t="str">
            <v>Челябинская область</v>
          </cell>
        </row>
        <row r="87">
          <cell r="C87" t="str">
            <v>Чеченская республика</v>
          </cell>
        </row>
        <row r="88">
          <cell r="C88" t="str">
            <v>Читинская область</v>
          </cell>
        </row>
        <row r="89">
          <cell r="C89" t="str">
            <v>Чувашская республика</v>
          </cell>
        </row>
        <row r="90">
          <cell r="C90" t="str">
            <v>Чукотский автономный округ</v>
          </cell>
        </row>
        <row r="91">
          <cell r="C91" t="str">
            <v>Ямало-Ненецкий автономный округ</v>
          </cell>
        </row>
        <row r="92">
          <cell r="C92" t="str">
            <v>Ярославская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титульный"/>
      <sheetName val="1.1"/>
      <sheetName val="1.2"/>
      <sheetName val="2.1"/>
      <sheetName val="2.2"/>
      <sheetName val="3"/>
      <sheetName val="4"/>
      <sheetName val="5"/>
      <sheetName val="6"/>
      <sheetName val="9"/>
      <sheetName val="10"/>
      <sheetName val="11"/>
      <sheetName val="12"/>
      <sheetName val="15"/>
      <sheetName val="16"/>
      <sheetName val="17"/>
      <sheetName val="17.1"/>
      <sheetName val="18"/>
      <sheetName val="18.1"/>
      <sheetName val="18.2"/>
      <sheetName val="20"/>
      <sheetName val="20.1"/>
      <sheetName val="21"/>
      <sheetName val="21.1"/>
      <sheetName val="21.3"/>
      <sheetName val="22"/>
      <sheetName val="P2.1"/>
      <sheetName val="P2.2"/>
      <sheetName val="2.3"/>
    </sheetNames>
    <sheetDataSet>
      <sheetData sheetId="1">
        <row r="14">
          <cell r="B14">
            <v>2008</v>
          </cell>
        </row>
        <row r="15">
          <cell r="B15">
            <v>2007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п.Харампур, тепло"/>
      <sheetName val="протокол Харампур (тепл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7 год"/>
      <sheetName val="исп. 2007 год"/>
      <sheetName val="сч.26 2007 г."/>
      <sheetName val="Распределение сч.26,25,23"/>
      <sheetName val="по услугам"/>
      <sheetName val="сч. 91.1"/>
      <sheetName val="сч.91.2"/>
      <sheetName val="Факт за 2007 г.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График ремонта"/>
      <sheetName val="Перечень МТР"/>
      <sheetName val="Программа ремонтов"/>
      <sheetName val="Списки для ввода"/>
    </sheetNames>
    <sheetDataSet>
      <sheetData sheetId="4">
        <row r="5">
          <cell r="A5" t="str">
            <v>ТР</v>
          </cell>
          <cell r="B5" t="str">
            <v>ХС</v>
          </cell>
        </row>
        <row r="6">
          <cell r="A6" t="str">
            <v>КР</v>
          </cell>
          <cell r="B6" t="str">
            <v>ПС</v>
          </cell>
        </row>
        <row r="7">
          <cell r="A7" t="str">
            <v>СР</v>
          </cell>
        </row>
        <row r="8">
          <cell r="A8" t="str">
            <v>ТПиР</v>
          </cell>
        </row>
        <row r="9">
          <cell r="A9" t="str">
            <v>ВПр</v>
          </cell>
        </row>
        <row r="10">
          <cell r="A10" t="str">
            <v>ТО</v>
          </cell>
        </row>
        <row r="11">
          <cell r="A11" t="str">
            <v>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view="pageBreakPreview" zoomScale="85" zoomScaleNormal="70" zoomScaleSheetLayoutView="85" zoomScalePageLayoutView="0" workbookViewId="0" topLeftCell="A1">
      <selection activeCell="I11" sqref="I11"/>
    </sheetView>
  </sheetViews>
  <sheetFormatPr defaultColWidth="9.00390625" defaultRowHeight="12.75"/>
  <cols>
    <col min="1" max="1" width="8.75390625" style="4" customWidth="1"/>
    <col min="2" max="2" width="48.75390625" style="2" customWidth="1"/>
    <col min="3" max="3" width="16.00390625" style="2" customWidth="1"/>
    <col min="4" max="4" width="18.00390625" style="2" customWidth="1"/>
    <col min="5" max="5" width="13.125" style="2" customWidth="1"/>
    <col min="6" max="6" width="14.375" style="2" customWidth="1"/>
    <col min="7" max="16384" width="9.125" style="2" customWidth="1"/>
  </cols>
  <sheetData>
    <row r="1" ht="15.75">
      <c r="F1" s="14" t="s">
        <v>27</v>
      </c>
    </row>
    <row r="2" ht="15.75">
      <c r="F2" s="14"/>
    </row>
    <row r="3" spans="1:6" ht="64.5" customHeight="1">
      <c r="A3" s="60" t="s">
        <v>53</v>
      </c>
      <c r="B3" s="60"/>
      <c r="C3" s="60"/>
      <c r="D3" s="60"/>
      <c r="E3" s="60"/>
      <c r="F3" s="60"/>
    </row>
    <row r="5" ht="16.5" thickBot="1"/>
    <row r="6" spans="1:6" ht="47.25" customHeight="1">
      <c r="A6" s="61" t="s">
        <v>15</v>
      </c>
      <c r="B6" s="57" t="s">
        <v>16</v>
      </c>
      <c r="C6" s="57" t="s">
        <v>19</v>
      </c>
      <c r="D6" s="57" t="s">
        <v>17</v>
      </c>
      <c r="E6" s="57" t="s">
        <v>18</v>
      </c>
      <c r="F6" s="63" t="s">
        <v>32</v>
      </c>
    </row>
    <row r="7" spans="1:6" ht="16.5" thickBot="1">
      <c r="A7" s="62"/>
      <c r="B7" s="58"/>
      <c r="C7" s="58"/>
      <c r="D7" s="58"/>
      <c r="E7" s="58"/>
      <c r="F7" s="64"/>
    </row>
    <row r="8" spans="1:6" ht="64.5" customHeight="1">
      <c r="A8" s="33" t="s">
        <v>3</v>
      </c>
      <c r="B8" s="68" t="s">
        <v>29</v>
      </c>
      <c r="C8" s="68"/>
      <c r="D8" s="68"/>
      <c r="E8" s="68"/>
      <c r="F8" s="69"/>
    </row>
    <row r="9" spans="1:6" ht="26.25" customHeight="1">
      <c r="A9" s="7" t="s">
        <v>1</v>
      </c>
      <c r="B9" s="13" t="s">
        <v>31</v>
      </c>
      <c r="C9" s="6" t="s">
        <v>44</v>
      </c>
      <c r="D9" s="65" t="s">
        <v>20</v>
      </c>
      <c r="E9" s="5" t="s">
        <v>21</v>
      </c>
      <c r="F9" s="44">
        <f>'Ставки платы'!F9</f>
        <v>772.3686770428016</v>
      </c>
    </row>
    <row r="10" spans="1:6" ht="27" customHeight="1">
      <c r="A10" s="7" t="s">
        <v>33</v>
      </c>
      <c r="B10" s="13" t="s">
        <v>34</v>
      </c>
      <c r="C10" s="6" t="s">
        <v>44</v>
      </c>
      <c r="D10" s="66"/>
      <c r="E10" s="5" t="s">
        <v>21</v>
      </c>
      <c r="F10" s="44">
        <f>'Ставки платы'!F10</f>
        <v>162.40528118439948</v>
      </c>
    </row>
    <row r="11" spans="1:6" ht="27" customHeight="1" thickBot="1">
      <c r="A11" s="12" t="s">
        <v>38</v>
      </c>
      <c r="B11" s="26" t="s">
        <v>34</v>
      </c>
      <c r="C11" s="45" t="s">
        <v>45</v>
      </c>
      <c r="D11" s="67"/>
      <c r="E11" s="46" t="s">
        <v>21</v>
      </c>
      <c r="F11" s="47">
        <f>'Ставки платы'!F11</f>
        <v>83.8713212121212</v>
      </c>
    </row>
    <row r="12" spans="1:6" ht="17.25" customHeight="1">
      <c r="A12" s="48"/>
      <c r="B12" s="49"/>
      <c r="C12" s="53"/>
      <c r="D12" s="54"/>
      <c r="E12" s="55"/>
      <c r="F12" s="56"/>
    </row>
    <row r="13" spans="1:6" ht="15" customHeight="1">
      <c r="A13" s="48"/>
      <c r="B13" s="49"/>
      <c r="C13" s="53"/>
      <c r="D13" s="54"/>
      <c r="E13" s="55"/>
      <c r="F13" s="56"/>
    </row>
    <row r="14" ht="15.75" customHeight="1">
      <c r="C14" s="3"/>
    </row>
    <row r="15" ht="15.75" customHeight="1">
      <c r="C15" s="3"/>
    </row>
    <row r="16" spans="2:5" ht="15.75" customHeight="1">
      <c r="B16" s="59" t="s">
        <v>46</v>
      </c>
      <c r="C16" s="59"/>
      <c r="D16" s="30"/>
      <c r="E16" s="30" t="s">
        <v>47</v>
      </c>
    </row>
    <row r="17" spans="2:5" ht="18.75">
      <c r="B17" s="31"/>
      <c r="C17" s="30"/>
      <c r="D17" s="32"/>
      <c r="E17" s="32"/>
    </row>
    <row r="18" spans="2:5" ht="18.75">
      <c r="B18" s="59" t="s">
        <v>48</v>
      </c>
      <c r="C18" s="59"/>
      <c r="D18" s="30"/>
      <c r="E18" s="30" t="s">
        <v>49</v>
      </c>
    </row>
    <row r="19" spans="2:5" ht="18.75">
      <c r="B19" s="32"/>
      <c r="C19" s="32"/>
      <c r="D19" s="32"/>
      <c r="E19" s="32"/>
    </row>
    <row r="20" spans="2:5" ht="18.75">
      <c r="B20" s="59" t="s">
        <v>50</v>
      </c>
      <c r="C20" s="59"/>
      <c r="D20" s="30"/>
      <c r="E20" s="30" t="s">
        <v>51</v>
      </c>
    </row>
    <row r="21" ht="15.75">
      <c r="C21" s="3"/>
    </row>
    <row r="22" ht="15.75">
      <c r="C22" s="3"/>
    </row>
    <row r="23" ht="15.75">
      <c r="C23" s="3"/>
    </row>
    <row r="24" ht="15.75">
      <c r="C24" s="3"/>
    </row>
    <row r="25" ht="15.75">
      <c r="C25" s="3"/>
    </row>
    <row r="26" ht="15.75">
      <c r="C26" s="3"/>
    </row>
    <row r="27" ht="15.75">
      <c r="C27" s="3"/>
    </row>
    <row r="28" ht="15.75">
      <c r="C28" s="3"/>
    </row>
    <row r="29" ht="15.75">
      <c r="C29" s="3"/>
    </row>
    <row r="30" ht="15.75">
      <c r="C30" s="3"/>
    </row>
    <row r="31" ht="15.75">
      <c r="C31" s="3"/>
    </row>
    <row r="32" ht="15.75">
      <c r="C32" s="3"/>
    </row>
    <row r="33" ht="15.75">
      <c r="C33" s="3"/>
    </row>
    <row r="34" ht="15.75">
      <c r="C34" s="3"/>
    </row>
    <row r="35" ht="15.75">
      <c r="C35" s="3"/>
    </row>
    <row r="36" ht="15.75">
      <c r="C36" s="3"/>
    </row>
    <row r="37" ht="15.75">
      <c r="C37" s="3"/>
    </row>
    <row r="38" ht="15.75">
      <c r="C38" s="3"/>
    </row>
    <row r="39" ht="15.75">
      <c r="C39" s="3"/>
    </row>
    <row r="40" ht="15.75">
      <c r="C40" s="3"/>
    </row>
    <row r="41" ht="15.75">
      <c r="C41" s="3"/>
    </row>
    <row r="42" ht="15.75">
      <c r="C42" s="3"/>
    </row>
    <row r="43" ht="15.75"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  <row r="54" ht="15.75">
      <c r="C54" s="3"/>
    </row>
    <row r="55" ht="15.75">
      <c r="C55" s="3"/>
    </row>
    <row r="56" ht="15.75">
      <c r="C56" s="3"/>
    </row>
    <row r="57" ht="15.75">
      <c r="C57" s="3"/>
    </row>
    <row r="58" ht="15.75">
      <c r="C58" s="3"/>
    </row>
    <row r="59" ht="15.75">
      <c r="C59" s="3"/>
    </row>
    <row r="60" ht="15.75">
      <c r="C60" s="3"/>
    </row>
    <row r="61" ht="15.75">
      <c r="C61" s="3"/>
    </row>
    <row r="62" ht="15.75">
      <c r="C62" s="3"/>
    </row>
    <row r="63" ht="15.75">
      <c r="C63" s="3"/>
    </row>
    <row r="64" ht="15.75">
      <c r="C64" s="3"/>
    </row>
    <row r="65" ht="15.75">
      <c r="C65" s="3"/>
    </row>
    <row r="66" ht="15.75">
      <c r="C66" s="3"/>
    </row>
    <row r="67" ht="15.75">
      <c r="C67" s="3"/>
    </row>
    <row r="68" ht="15.75">
      <c r="C68" s="3"/>
    </row>
    <row r="69" ht="15.75">
      <c r="C69" s="3"/>
    </row>
    <row r="70" ht="15.75">
      <c r="C70" s="3"/>
    </row>
    <row r="71" ht="15.75">
      <c r="C71" s="3"/>
    </row>
    <row r="72" ht="15.75">
      <c r="C72" s="3"/>
    </row>
    <row r="73" ht="15.75">
      <c r="C73" s="3"/>
    </row>
    <row r="74" ht="15.75">
      <c r="C74" s="3"/>
    </row>
    <row r="75" ht="15.75">
      <c r="C75" s="3"/>
    </row>
    <row r="76" ht="15.75">
      <c r="C76" s="3"/>
    </row>
    <row r="77" ht="15.75">
      <c r="C77" s="3"/>
    </row>
    <row r="78" ht="15.75">
      <c r="C78" s="3"/>
    </row>
    <row r="79" ht="15.75">
      <c r="C79" s="3"/>
    </row>
    <row r="80" ht="15.75">
      <c r="C80" s="3"/>
    </row>
    <row r="81" ht="15.75">
      <c r="C81" s="3"/>
    </row>
    <row r="82" ht="15.75">
      <c r="C82" s="3"/>
    </row>
    <row r="83" ht="15.75">
      <c r="C83" s="3"/>
    </row>
    <row r="84" ht="15.75">
      <c r="C84" s="3"/>
    </row>
    <row r="85" ht="15.75">
      <c r="C85" s="3"/>
    </row>
    <row r="86" ht="15.75">
      <c r="C86" s="3"/>
    </row>
    <row r="87" ht="15.75">
      <c r="C87" s="3"/>
    </row>
    <row r="88" ht="15.75">
      <c r="C88" s="3"/>
    </row>
    <row r="89" ht="15.75">
      <c r="C89" s="3"/>
    </row>
    <row r="90" ht="15.75">
      <c r="C90" s="3"/>
    </row>
    <row r="91" ht="15.75">
      <c r="C91" s="3"/>
    </row>
    <row r="92" ht="15.75">
      <c r="C92" s="3"/>
    </row>
    <row r="93" ht="15.75">
      <c r="C93" s="3"/>
    </row>
    <row r="94" ht="15.75">
      <c r="C94" s="3"/>
    </row>
    <row r="95" ht="15.75">
      <c r="C95" s="3"/>
    </row>
    <row r="96" ht="15.75">
      <c r="C96" s="3"/>
    </row>
    <row r="97" ht="15.75">
      <c r="C97" s="3"/>
    </row>
    <row r="98" ht="15.75">
      <c r="C98" s="3"/>
    </row>
    <row r="99" ht="15.75">
      <c r="C99" s="3"/>
    </row>
    <row r="100" ht="15.75">
      <c r="C100" s="3"/>
    </row>
    <row r="101" ht="15.75">
      <c r="C101" s="3"/>
    </row>
    <row r="102" ht="15.75">
      <c r="C102" s="3"/>
    </row>
    <row r="103" ht="15.75">
      <c r="C103" s="3"/>
    </row>
    <row r="104" ht="15.75">
      <c r="C104" s="3"/>
    </row>
    <row r="105" ht="15.75">
      <c r="C105" s="3"/>
    </row>
    <row r="106" ht="15.75">
      <c r="C106" s="3"/>
    </row>
    <row r="107" ht="15.75">
      <c r="C107" s="3"/>
    </row>
    <row r="108" ht="15.75">
      <c r="C108" s="3"/>
    </row>
    <row r="109" ht="15.75">
      <c r="C109" s="3"/>
    </row>
    <row r="110" ht="15.75">
      <c r="C110" s="3"/>
    </row>
    <row r="111" ht="15.75">
      <c r="C111" s="3"/>
    </row>
    <row r="112" ht="15.75">
      <c r="C112" s="3"/>
    </row>
    <row r="113" ht="15.75">
      <c r="C113" s="3"/>
    </row>
    <row r="114" ht="15.75">
      <c r="C114" s="3"/>
    </row>
    <row r="115" ht="15.75">
      <c r="C115" s="3"/>
    </row>
    <row r="116" ht="15.75">
      <c r="C116" s="3"/>
    </row>
    <row r="117" ht="15.75">
      <c r="C117" s="3"/>
    </row>
    <row r="118" ht="15.75">
      <c r="C118" s="3"/>
    </row>
    <row r="119" ht="15.75">
      <c r="C119" s="3"/>
    </row>
    <row r="120" ht="15.75">
      <c r="C120" s="3"/>
    </row>
    <row r="121" ht="15.75">
      <c r="C121" s="3"/>
    </row>
    <row r="122" ht="15.75">
      <c r="C122" s="3"/>
    </row>
    <row r="123" ht="15.75">
      <c r="C123" s="3"/>
    </row>
    <row r="124" ht="15.75">
      <c r="C124" s="3"/>
    </row>
    <row r="125" ht="15.75">
      <c r="C125" s="3"/>
    </row>
    <row r="126" ht="15.75">
      <c r="C126" s="3"/>
    </row>
    <row r="127" ht="15.75">
      <c r="C127" s="3"/>
    </row>
    <row r="128" ht="15.75">
      <c r="C128" s="3"/>
    </row>
    <row r="129" ht="15.75">
      <c r="C129" s="3"/>
    </row>
    <row r="130" ht="15.75">
      <c r="C130" s="3"/>
    </row>
    <row r="131" ht="15.75">
      <c r="C131" s="3"/>
    </row>
    <row r="132" ht="15.75">
      <c r="C132" s="3"/>
    </row>
    <row r="133" ht="15.75">
      <c r="C133" s="3"/>
    </row>
    <row r="134" ht="15.75">
      <c r="C134" s="3"/>
    </row>
    <row r="135" ht="15.75">
      <c r="C135" s="3"/>
    </row>
    <row r="136" ht="15.75">
      <c r="C136" s="3"/>
    </row>
    <row r="137" ht="15.75">
      <c r="C137" s="3"/>
    </row>
    <row r="138" ht="15.75">
      <c r="C138" s="3"/>
    </row>
    <row r="139" ht="15.75">
      <c r="C139" s="3"/>
    </row>
    <row r="140" ht="15.75">
      <c r="C140" s="3"/>
    </row>
    <row r="141" ht="15.75">
      <c r="C141" s="3"/>
    </row>
    <row r="142" ht="15.75">
      <c r="C142" s="3"/>
    </row>
    <row r="143" ht="15.75">
      <c r="C143" s="3"/>
    </row>
    <row r="144" ht="15.75">
      <c r="C144" s="3"/>
    </row>
    <row r="145" ht="15.75">
      <c r="C145" s="3"/>
    </row>
    <row r="146" ht="15.75">
      <c r="C146" s="3"/>
    </row>
    <row r="147" ht="15.75">
      <c r="C147" s="3"/>
    </row>
    <row r="148" ht="15.75">
      <c r="C148" s="3"/>
    </row>
    <row r="149" ht="15.75">
      <c r="C149" s="3"/>
    </row>
    <row r="150" ht="15.75">
      <c r="C150" s="3"/>
    </row>
    <row r="151" ht="15.75">
      <c r="C151" s="3"/>
    </row>
    <row r="152" ht="15.75">
      <c r="C152" s="3"/>
    </row>
    <row r="153" ht="15.75">
      <c r="C153" s="3"/>
    </row>
    <row r="154" ht="15.75">
      <c r="C154" s="3"/>
    </row>
    <row r="155" ht="15.75">
      <c r="C155" s="3"/>
    </row>
    <row r="156" ht="15.75">
      <c r="C156" s="3"/>
    </row>
    <row r="157" ht="15.75">
      <c r="C157" s="3"/>
    </row>
    <row r="158" ht="15.75">
      <c r="C158" s="3"/>
    </row>
    <row r="159" ht="15.75">
      <c r="C159" s="3"/>
    </row>
    <row r="160" ht="15.75">
      <c r="C160" s="3"/>
    </row>
    <row r="161" ht="15.75">
      <c r="C161" s="3"/>
    </row>
    <row r="162" ht="15.75">
      <c r="C162" s="3"/>
    </row>
    <row r="163" ht="15.75">
      <c r="C163" s="3"/>
    </row>
    <row r="164" ht="15.75">
      <c r="C164" s="3"/>
    </row>
    <row r="165" ht="15.75">
      <c r="C165" s="3"/>
    </row>
    <row r="166" ht="15.75">
      <c r="C166" s="3"/>
    </row>
    <row r="167" ht="15.75">
      <c r="C167" s="3"/>
    </row>
    <row r="168" ht="15.75">
      <c r="C168" s="3"/>
    </row>
    <row r="169" ht="15.75">
      <c r="C169" s="3"/>
    </row>
    <row r="170" ht="15.75">
      <c r="C170" s="3"/>
    </row>
    <row r="171" ht="15.75">
      <c r="C171" s="3"/>
    </row>
    <row r="172" ht="15.75">
      <c r="C172" s="3"/>
    </row>
    <row r="173" ht="15.75">
      <c r="C173" s="3"/>
    </row>
    <row r="174" ht="15.75">
      <c r="C174" s="3"/>
    </row>
    <row r="175" ht="15.75">
      <c r="C175" s="3"/>
    </row>
    <row r="176" ht="15.75">
      <c r="C176" s="3"/>
    </row>
    <row r="177" ht="15.75">
      <c r="C177" s="3"/>
    </row>
    <row r="178" ht="15.75">
      <c r="C178" s="3"/>
    </row>
    <row r="179" ht="15.75">
      <c r="C179" s="3"/>
    </row>
    <row r="180" ht="15.75">
      <c r="C180" s="3"/>
    </row>
    <row r="181" ht="15.75">
      <c r="C181" s="3"/>
    </row>
    <row r="182" ht="15.75">
      <c r="C182" s="3"/>
    </row>
    <row r="183" ht="15.75">
      <c r="C183" s="3"/>
    </row>
    <row r="184" ht="15.75">
      <c r="C184" s="3"/>
    </row>
    <row r="185" ht="15.75">
      <c r="C185" s="3"/>
    </row>
    <row r="186" ht="15.75">
      <c r="C186" s="3"/>
    </row>
    <row r="187" ht="15.75">
      <c r="C187" s="3"/>
    </row>
    <row r="188" ht="15.75">
      <c r="C188" s="3"/>
    </row>
    <row r="189" ht="15.75">
      <c r="C189" s="3"/>
    </row>
    <row r="190" ht="15.75">
      <c r="C190" s="3"/>
    </row>
    <row r="191" ht="15.75">
      <c r="C191" s="3"/>
    </row>
    <row r="192" ht="15.75">
      <c r="C192" s="3"/>
    </row>
    <row r="193" ht="15.75">
      <c r="C193" s="3"/>
    </row>
    <row r="194" ht="15.75">
      <c r="C194" s="3"/>
    </row>
    <row r="195" ht="15.75">
      <c r="C195" s="3"/>
    </row>
    <row r="196" ht="15.75">
      <c r="C196" s="3"/>
    </row>
    <row r="197" ht="15.75">
      <c r="C197" s="3"/>
    </row>
    <row r="198" ht="15.75">
      <c r="C198" s="3"/>
    </row>
    <row r="199" ht="15.75">
      <c r="C199" s="3"/>
    </row>
    <row r="200" ht="15.75">
      <c r="C200" s="3"/>
    </row>
    <row r="201" ht="15.75">
      <c r="C201" s="3"/>
    </row>
    <row r="202" ht="15.75">
      <c r="C202" s="3"/>
    </row>
    <row r="203" ht="15.75">
      <c r="C203" s="3"/>
    </row>
    <row r="204" ht="15.75">
      <c r="C204" s="3"/>
    </row>
    <row r="205" ht="15.75">
      <c r="C205" s="3"/>
    </row>
    <row r="206" ht="15.75">
      <c r="C206" s="3"/>
    </row>
    <row r="207" ht="15.75">
      <c r="C207" s="3"/>
    </row>
    <row r="208" ht="15.75">
      <c r="C208" s="3"/>
    </row>
    <row r="209" ht="15.75">
      <c r="C209" s="3"/>
    </row>
    <row r="210" ht="15.75">
      <c r="C210" s="3"/>
    </row>
    <row r="211" ht="15.75">
      <c r="C211" s="3"/>
    </row>
    <row r="212" ht="15.75">
      <c r="C212" s="3"/>
    </row>
    <row r="213" ht="15.75">
      <c r="C213" s="3"/>
    </row>
    <row r="214" ht="15.75">
      <c r="C214" s="3"/>
    </row>
    <row r="215" ht="15.75">
      <c r="C215" s="3"/>
    </row>
    <row r="216" ht="15.75">
      <c r="C216" s="3"/>
    </row>
    <row r="217" ht="15.75">
      <c r="C217" s="3"/>
    </row>
    <row r="218" ht="15.75">
      <c r="C218" s="3"/>
    </row>
  </sheetData>
  <sheetProtection/>
  <mergeCells count="12">
    <mergeCell ref="B8:F8"/>
    <mergeCell ref="E6:E7"/>
    <mergeCell ref="D6:D7"/>
    <mergeCell ref="C6:C7"/>
    <mergeCell ref="B6:B7"/>
    <mergeCell ref="B20:C20"/>
    <mergeCell ref="A3:F3"/>
    <mergeCell ref="A6:A7"/>
    <mergeCell ref="F6:F7"/>
    <mergeCell ref="D9:D11"/>
    <mergeCell ref="B16:C16"/>
    <mergeCell ref="B18:C18"/>
  </mergeCells>
  <printOptions/>
  <pageMargins left="0.7480314960629921" right="0.5118110236220472" top="0.7480314960629921" bottom="0.7480314960629921" header="0.31496062992125984" footer="0.31496062992125984"/>
  <pageSetup fitToHeight="2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="60" zoomScaleNormal="70" zoomScalePageLayoutView="0" workbookViewId="0" topLeftCell="A1">
      <selection activeCell="H14" sqref="H14"/>
    </sheetView>
  </sheetViews>
  <sheetFormatPr defaultColWidth="9.00390625" defaultRowHeight="12.75"/>
  <cols>
    <col min="1" max="1" width="7.25390625" style="1" customWidth="1"/>
    <col min="2" max="2" width="55.125" style="1" customWidth="1"/>
    <col min="3" max="3" width="12.00390625" style="1" customWidth="1"/>
    <col min="4" max="4" width="17.25390625" style="1" customWidth="1"/>
    <col min="5" max="5" width="17.375" style="1" customWidth="1"/>
    <col min="6" max="6" width="17.25390625" style="1" customWidth="1"/>
    <col min="7" max="7" width="18.25390625" style="1" customWidth="1"/>
    <col min="8" max="8" width="10.625" style="1" bestFit="1" customWidth="1"/>
    <col min="9" max="16384" width="9.125" style="1" customWidth="1"/>
  </cols>
  <sheetData>
    <row r="1" ht="15.75">
      <c r="F1" s="1" t="s">
        <v>23</v>
      </c>
    </row>
    <row r="3" spans="1:6" ht="77.25" customHeight="1">
      <c r="A3" s="76" t="s">
        <v>52</v>
      </c>
      <c r="B3" s="77"/>
      <c r="C3" s="77"/>
      <c r="D3" s="77"/>
      <c r="E3" s="77"/>
      <c r="F3" s="77"/>
    </row>
    <row r="5" spans="1:6" ht="16.5" thickBot="1">
      <c r="A5" s="24"/>
      <c r="B5" s="24"/>
      <c r="C5" s="24"/>
      <c r="D5" s="24"/>
      <c r="E5" s="24"/>
      <c r="F5" s="25" t="s">
        <v>43</v>
      </c>
    </row>
    <row r="6" spans="1:6" ht="79.5" thickBot="1">
      <c r="A6" s="52" t="s">
        <v>0</v>
      </c>
      <c r="B6" s="51" t="s">
        <v>2</v>
      </c>
      <c r="C6" s="36"/>
      <c r="D6" s="37" t="s">
        <v>28</v>
      </c>
      <c r="E6" s="37" t="s">
        <v>24</v>
      </c>
      <c r="F6" s="38" t="s">
        <v>25</v>
      </c>
    </row>
    <row r="7" spans="1:6" ht="16.5" thickBot="1">
      <c r="A7" s="39">
        <v>1</v>
      </c>
      <c r="B7" s="78">
        <v>2</v>
      </c>
      <c r="C7" s="79"/>
      <c r="D7" s="42">
        <v>3</v>
      </c>
      <c r="E7" s="42">
        <v>4</v>
      </c>
      <c r="F7" s="43">
        <v>5</v>
      </c>
    </row>
    <row r="8" spans="1:6" ht="39.75" customHeight="1">
      <c r="A8" s="33"/>
      <c r="B8" s="70" t="s">
        <v>30</v>
      </c>
      <c r="C8" s="71"/>
      <c r="D8" s="20"/>
      <c r="E8" s="20"/>
      <c r="F8" s="21"/>
    </row>
    <row r="9" spans="1:6" ht="20.25" customHeight="1">
      <c r="A9" s="8"/>
      <c r="B9" s="29" t="s">
        <v>31</v>
      </c>
      <c r="C9" s="29" t="s">
        <v>37</v>
      </c>
      <c r="D9" s="19">
        <f>D13+D19+D25</f>
        <v>198498.75</v>
      </c>
      <c r="E9" s="19">
        <f>50+90+67+50</f>
        <v>257</v>
      </c>
      <c r="F9" s="18">
        <f>D9/E9</f>
        <v>772.3686770428016</v>
      </c>
    </row>
    <row r="10" spans="1:6" ht="19.5" customHeight="1">
      <c r="A10" s="8"/>
      <c r="B10" s="13" t="s">
        <v>34</v>
      </c>
      <c r="C10" s="13" t="s">
        <v>37</v>
      </c>
      <c r="D10" s="19">
        <f>D14+D20+D26</f>
        <v>73496.51</v>
      </c>
      <c r="E10" s="19">
        <f>452.55</f>
        <v>452.55</v>
      </c>
      <c r="F10" s="18">
        <f>D10/E10</f>
        <v>162.40528118439948</v>
      </c>
    </row>
    <row r="11" spans="1:6" ht="19.5" customHeight="1" thickBot="1">
      <c r="A11" s="8"/>
      <c r="B11" s="13" t="s">
        <v>34</v>
      </c>
      <c r="C11" s="13" t="s">
        <v>39</v>
      </c>
      <c r="D11" s="19">
        <f>D15+D21+D23+D27</f>
        <v>138387.68</v>
      </c>
      <c r="E11" s="19">
        <f>712+300+638</f>
        <v>1650</v>
      </c>
      <c r="F11" s="18">
        <f>D11/E11</f>
        <v>83.8713212121212</v>
      </c>
    </row>
    <row r="12" spans="1:6" ht="31.5" customHeight="1">
      <c r="A12" s="10" t="s">
        <v>3</v>
      </c>
      <c r="B12" s="74" t="s">
        <v>9</v>
      </c>
      <c r="C12" s="74"/>
      <c r="D12" s="11"/>
      <c r="E12" s="11"/>
      <c r="F12" s="22"/>
    </row>
    <row r="13" spans="1:6" ht="15.75">
      <c r="A13" s="7" t="s">
        <v>1</v>
      </c>
      <c r="B13" s="13" t="s">
        <v>31</v>
      </c>
      <c r="C13" s="13" t="s">
        <v>37</v>
      </c>
      <c r="D13" s="19">
        <f>11584.64*2+11581.64+22175.53</f>
        <v>56926.45</v>
      </c>
      <c r="E13" s="19">
        <f>50+90+67+50</f>
        <v>257</v>
      </c>
      <c r="F13" s="18">
        <f>D13/E13</f>
        <v>221.50369649805447</v>
      </c>
    </row>
    <row r="14" spans="1:6" ht="15.75">
      <c r="A14" s="7" t="s">
        <v>33</v>
      </c>
      <c r="B14" s="13" t="s">
        <v>34</v>
      </c>
      <c r="C14" s="13" t="s">
        <v>37</v>
      </c>
      <c r="D14" s="19">
        <v>17349.05</v>
      </c>
      <c r="E14" s="19">
        <f>452.55</f>
        <v>452.55</v>
      </c>
      <c r="F14" s="18">
        <f>D14/E14</f>
        <v>38.33620594409457</v>
      </c>
    </row>
    <row r="15" spans="1:6" ht="16.5" thickBot="1">
      <c r="A15" s="12" t="s">
        <v>38</v>
      </c>
      <c r="B15" s="26" t="s">
        <v>34</v>
      </c>
      <c r="C15" s="26" t="s">
        <v>39</v>
      </c>
      <c r="D15" s="27">
        <f>9743.51+13509.97+13979.06</f>
        <v>37232.54</v>
      </c>
      <c r="E15" s="27">
        <f>712+300+638</f>
        <v>1650</v>
      </c>
      <c r="F15" s="28">
        <f>D15/E15</f>
        <v>22.56517575757576</v>
      </c>
    </row>
    <row r="16" spans="1:6" ht="40.5" customHeight="1" thickBot="1">
      <c r="A16" s="39" t="s">
        <v>4</v>
      </c>
      <c r="B16" s="73" t="s">
        <v>10</v>
      </c>
      <c r="C16" s="73"/>
      <c r="D16" s="40"/>
      <c r="E16" s="40"/>
      <c r="F16" s="41"/>
    </row>
    <row r="17" spans="1:8" ht="40.5" customHeight="1" thickBot="1">
      <c r="A17" s="39" t="s">
        <v>5</v>
      </c>
      <c r="B17" s="73" t="s">
        <v>11</v>
      </c>
      <c r="C17" s="73"/>
      <c r="D17" s="40"/>
      <c r="E17" s="40"/>
      <c r="F17" s="41"/>
      <c r="G17" s="17"/>
      <c r="H17" s="17"/>
    </row>
    <row r="18" spans="1:8" ht="31.5" customHeight="1">
      <c r="A18" s="33" t="s">
        <v>6</v>
      </c>
      <c r="B18" s="72" t="s">
        <v>12</v>
      </c>
      <c r="C18" s="72"/>
      <c r="D18" s="34"/>
      <c r="E18" s="34"/>
      <c r="F18" s="35"/>
      <c r="G18" s="16"/>
      <c r="H18" s="16"/>
    </row>
    <row r="19" spans="1:6" ht="15.75">
      <c r="A19" s="7" t="s">
        <v>22</v>
      </c>
      <c r="B19" s="13" t="s">
        <v>31</v>
      </c>
      <c r="C19" s="13" t="s">
        <v>37</v>
      </c>
      <c r="D19" s="19">
        <f>7540.28*2+7533.71+18259.22</f>
        <v>40873.490000000005</v>
      </c>
      <c r="E19" s="19">
        <f>50+90+67+50</f>
        <v>257</v>
      </c>
      <c r="F19" s="18">
        <f>D19/E19</f>
        <v>159.0408171206226</v>
      </c>
    </row>
    <row r="20" spans="1:6" ht="15.75">
      <c r="A20" s="7" t="s">
        <v>35</v>
      </c>
      <c r="B20" s="13" t="s">
        <v>34</v>
      </c>
      <c r="C20" s="13" t="s">
        <v>37</v>
      </c>
      <c r="D20" s="19">
        <v>15931.18</v>
      </c>
      <c r="E20" s="19">
        <f>452.55</f>
        <v>452.55</v>
      </c>
      <c r="F20" s="18">
        <f>D20/E20</f>
        <v>35.20313777483151</v>
      </c>
    </row>
    <row r="21" spans="1:6" ht="15.75">
      <c r="A21" s="7" t="s">
        <v>42</v>
      </c>
      <c r="B21" s="13" t="s">
        <v>34</v>
      </c>
      <c r="C21" s="13" t="s">
        <v>39</v>
      </c>
      <c r="D21" s="19">
        <f>6478.26+8621.08+13629.41</f>
        <v>28728.75</v>
      </c>
      <c r="E21" s="19">
        <f>712+300+638</f>
        <v>1650</v>
      </c>
      <c r="F21" s="18">
        <f>D21/E21</f>
        <v>17.411363636363635</v>
      </c>
    </row>
    <row r="22" spans="1:6" ht="36" customHeight="1">
      <c r="A22" s="7" t="s">
        <v>7</v>
      </c>
      <c r="B22" s="75" t="s">
        <v>13</v>
      </c>
      <c r="C22" s="75"/>
      <c r="D22" s="9"/>
      <c r="E22" s="9"/>
      <c r="F22" s="23"/>
    </row>
    <row r="23" spans="1:6" ht="17.25" customHeight="1" thickBot="1">
      <c r="A23" s="8" t="s">
        <v>40</v>
      </c>
      <c r="B23" s="13" t="s">
        <v>34</v>
      </c>
      <c r="C23" s="13" t="s">
        <v>39</v>
      </c>
      <c r="D23" s="19">
        <v>2666.79</v>
      </c>
      <c r="E23" s="19">
        <f>712</f>
        <v>712</v>
      </c>
      <c r="F23" s="18">
        <f>D23/E23</f>
        <v>3.745491573033708</v>
      </c>
    </row>
    <row r="24" spans="1:8" ht="31.5" customHeight="1">
      <c r="A24" s="10" t="s">
        <v>8</v>
      </c>
      <c r="B24" s="74" t="s">
        <v>14</v>
      </c>
      <c r="C24" s="74"/>
      <c r="D24" s="11"/>
      <c r="E24" s="11"/>
      <c r="F24" s="22"/>
      <c r="G24" s="17"/>
      <c r="H24" s="17"/>
    </row>
    <row r="25" spans="1:7" ht="15.75">
      <c r="A25" s="7" t="s">
        <v>26</v>
      </c>
      <c r="B25" s="13" t="s">
        <v>31</v>
      </c>
      <c r="C25" s="13" t="s">
        <v>37</v>
      </c>
      <c r="D25" s="19">
        <f>18320.01*2+18307.62+45751.17</f>
        <v>100698.81</v>
      </c>
      <c r="E25" s="19">
        <f>50+90+67+50</f>
        <v>257</v>
      </c>
      <c r="F25" s="18">
        <f>D25/E25</f>
        <v>391.8241634241245</v>
      </c>
      <c r="G25" s="16"/>
    </row>
    <row r="26" spans="1:7" ht="15.75">
      <c r="A26" s="7" t="s">
        <v>36</v>
      </c>
      <c r="B26" s="13" t="s">
        <v>34</v>
      </c>
      <c r="C26" s="13" t="s">
        <v>37</v>
      </c>
      <c r="D26" s="19">
        <v>40216.28</v>
      </c>
      <c r="E26" s="19">
        <f>452.55</f>
        <v>452.55</v>
      </c>
      <c r="F26" s="18">
        <f>D26/E26</f>
        <v>88.86593746547342</v>
      </c>
      <c r="G26" s="16"/>
    </row>
    <row r="27" spans="1:6" ht="16.5" thickBot="1">
      <c r="A27" s="12" t="s">
        <v>41</v>
      </c>
      <c r="B27" s="26" t="s">
        <v>34</v>
      </c>
      <c r="C27" s="26" t="s">
        <v>39</v>
      </c>
      <c r="D27" s="27">
        <f>14192.25+23516.02+32051.33</f>
        <v>69759.6</v>
      </c>
      <c r="E27" s="27">
        <f>712+300+638</f>
        <v>1650</v>
      </c>
      <c r="F27" s="28">
        <f>D27/E27</f>
        <v>42.27854545454546</v>
      </c>
    </row>
    <row r="28" spans="1:6" ht="15.75">
      <c r="A28" s="48"/>
      <c r="B28" s="49"/>
      <c r="C28" s="49"/>
      <c r="D28" s="50"/>
      <c r="E28" s="50"/>
      <c r="F28" s="50"/>
    </row>
    <row r="29" spans="1:6" ht="15.75">
      <c r="A29" s="48"/>
      <c r="B29" s="49"/>
      <c r="C29" s="49"/>
      <c r="D29" s="50"/>
      <c r="E29" s="50"/>
      <c r="F29" s="50"/>
    </row>
    <row r="30" spans="7:8" ht="15.75">
      <c r="G30" s="17"/>
      <c r="H30" s="17"/>
    </row>
    <row r="31" ht="15.75">
      <c r="G31" s="15"/>
    </row>
    <row r="32" spans="2:8" ht="18.75">
      <c r="B32" s="59" t="s">
        <v>46</v>
      </c>
      <c r="C32" s="59"/>
      <c r="D32" s="30"/>
      <c r="E32" s="30" t="s">
        <v>47</v>
      </c>
      <c r="G32" s="17"/>
      <c r="H32" s="17"/>
    </row>
    <row r="33" spans="2:8" ht="18.75">
      <c r="B33" s="31"/>
      <c r="C33" s="30"/>
      <c r="D33" s="32"/>
      <c r="E33" s="32"/>
      <c r="G33" s="16"/>
      <c r="H33" s="16"/>
    </row>
    <row r="34" spans="2:5" ht="18.75">
      <c r="B34" s="59" t="s">
        <v>48</v>
      </c>
      <c r="C34" s="59"/>
      <c r="D34" s="30"/>
      <c r="E34" s="30" t="s">
        <v>49</v>
      </c>
    </row>
    <row r="35" spans="2:5" ht="18.75">
      <c r="B35" s="32"/>
      <c r="C35" s="32"/>
      <c r="D35" s="32"/>
      <c r="E35" s="32"/>
    </row>
    <row r="36" spans="2:5" ht="18.75">
      <c r="B36" s="59" t="s">
        <v>50</v>
      </c>
      <c r="C36" s="59"/>
      <c r="D36" s="30"/>
      <c r="E36" s="30" t="s">
        <v>51</v>
      </c>
    </row>
  </sheetData>
  <sheetProtection/>
  <mergeCells count="12">
    <mergeCell ref="A3:F3"/>
    <mergeCell ref="B7:C7"/>
    <mergeCell ref="B32:C32"/>
    <mergeCell ref="B34:C34"/>
    <mergeCell ref="B36:C36"/>
    <mergeCell ref="B8:C8"/>
    <mergeCell ref="B18:C18"/>
    <mergeCell ref="B17:C17"/>
    <mergeCell ref="B16:C16"/>
    <mergeCell ref="B12:C12"/>
    <mergeCell ref="B24:C24"/>
    <mergeCell ref="B22:C22"/>
  </mergeCells>
  <printOptions/>
  <pageMargins left="0.4724409448818898" right="0.4330708661417323" top="0.3937007874015748" bottom="0.4724409448818898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Никонорова</dc:creator>
  <cp:keywords/>
  <dc:description/>
  <cp:lastModifiedBy>Краснобрыж Светлана Михайловна</cp:lastModifiedBy>
  <cp:lastPrinted>2013-10-23T06:52:26Z</cp:lastPrinted>
  <dcterms:created xsi:type="dcterms:W3CDTF">2009-10-22T05:51:16Z</dcterms:created>
  <dcterms:modified xsi:type="dcterms:W3CDTF">2013-10-28T10:06:32Z</dcterms:modified>
  <cp:category/>
  <cp:version/>
  <cp:contentType/>
  <cp:contentStatus/>
</cp:coreProperties>
</file>