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Отчет за 4 квартал 2023 года\Саратов\"/>
    </mc:Choice>
  </mc:AlternateContent>
  <bookViews>
    <workbookView xWindow="0" yWindow="0" windowWidth="28800" windowHeight="11835"/>
  </bookViews>
  <sheets>
    <sheet name="11" sheetId="1" r:id="rId1"/>
  </sheets>
  <definedNames>
    <definedName name="TABLE" localSheetId="0">'11'!#REF!</definedName>
    <definedName name="TABLE_2" localSheetId="0">'11'!#REF!</definedName>
    <definedName name="_xlnm.Print_Area" localSheetId="0">'11'!$A$1:$X$82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G61" i="1"/>
  <c r="L65" i="1"/>
  <c r="I65" i="1"/>
  <c r="T80" i="1" l="1"/>
  <c r="I80" i="1"/>
  <c r="N80" i="1" s="1"/>
  <c r="I62" i="1" l="1"/>
  <c r="D79" i="1" l="1"/>
  <c r="U78" i="1"/>
  <c r="D78" i="1"/>
  <c r="T77" i="1"/>
  <c r="D77" i="1"/>
  <c r="D76" i="1"/>
  <c r="D75" i="1"/>
  <c r="G74" i="1"/>
  <c r="D74" i="1" l="1"/>
  <c r="D72" i="1" s="1"/>
  <c r="I77" i="1"/>
  <c r="N77" i="1" s="1"/>
  <c r="I79" i="1"/>
  <c r="N79" i="1" s="1"/>
  <c r="T76" i="1"/>
  <c r="T81" i="1"/>
  <c r="I76" i="1"/>
  <c r="N76" i="1" s="1"/>
  <c r="I78" i="1"/>
  <c r="N78" i="1" s="1"/>
  <c r="I81" i="1"/>
  <c r="N81" i="1" s="1"/>
  <c r="T75" i="1"/>
  <c r="L74" i="1"/>
  <c r="L72" i="1" s="1"/>
  <c r="I75" i="1"/>
  <c r="T74" i="1" l="1"/>
  <c r="N75" i="1"/>
  <c r="N74" i="1" s="1"/>
  <c r="I74" i="1"/>
  <c r="T55" i="1"/>
  <c r="T57" i="1"/>
  <c r="T58" i="1"/>
  <c r="T59" i="1"/>
  <c r="T60" i="1"/>
  <c r="T63" i="1"/>
  <c r="T64" i="1"/>
  <c r="T65" i="1"/>
  <c r="T66" i="1"/>
  <c r="T67" i="1"/>
  <c r="T68" i="1"/>
  <c r="T69" i="1"/>
  <c r="T70" i="1"/>
  <c r="T71" i="1"/>
  <c r="T73" i="1"/>
  <c r="N55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57" i="1"/>
  <c r="G56" i="1"/>
  <c r="G54" i="1" s="1"/>
  <c r="D54" i="1" s="1"/>
  <c r="I58" i="1"/>
  <c r="I59" i="1"/>
  <c r="I60" i="1"/>
  <c r="I61" i="1"/>
  <c r="I63" i="1"/>
  <c r="I64" i="1"/>
  <c r="I66" i="1"/>
  <c r="I67" i="1"/>
  <c r="I68" i="1"/>
  <c r="I69" i="1"/>
  <c r="I70" i="1"/>
  <c r="I71" i="1"/>
  <c r="I73" i="1"/>
  <c r="N64" i="1" l="1"/>
  <c r="N56" i="1" s="1"/>
  <c r="D56" i="1"/>
  <c r="G26" i="1"/>
  <c r="G82" i="1"/>
  <c r="S47" i="1" l="1"/>
  <c r="R47" i="1"/>
  <c r="K47" i="1"/>
  <c r="J47" i="1"/>
  <c r="F47" i="1"/>
  <c r="N22" i="1"/>
  <c r="G22" i="1"/>
  <c r="G20" i="1" s="1"/>
  <c r="D22" i="1"/>
  <c r="W47" i="1"/>
  <c r="V47" i="1"/>
  <c r="Q47" i="1"/>
  <c r="P47" i="1"/>
  <c r="M47" i="1"/>
  <c r="H47" i="1"/>
  <c r="E47" i="1"/>
  <c r="O26" i="1" l="1"/>
  <c r="N72" i="1"/>
  <c r="D82" i="1"/>
  <c r="D26" i="1"/>
  <c r="D20" i="1" s="1"/>
  <c r="N82" i="1" l="1"/>
  <c r="N73" i="1" s="1"/>
  <c r="N26" i="1"/>
  <c r="L26" i="1" l="1"/>
  <c r="T26" i="1"/>
  <c r="I72" i="1"/>
  <c r="I26" i="1" s="1"/>
  <c r="U26" i="1"/>
  <c r="L56" i="1"/>
  <c r="L54" i="1" s="1"/>
  <c r="I56" i="1" l="1"/>
  <c r="T22" i="1"/>
  <c r="U22" i="1"/>
  <c r="L22" i="1"/>
  <c r="L20" i="1" s="1"/>
  <c r="L82" i="1"/>
  <c r="T82" i="1" l="1"/>
  <c r="U82" i="1"/>
  <c r="I54" i="1"/>
  <c r="O22" i="1"/>
  <c r="I82" i="1"/>
  <c r="I22" i="1"/>
  <c r="I20" i="1" s="1"/>
</calcChain>
</file>

<file path=xl/sharedStrings.xml><?xml version="1.0" encoding="utf-8"?>
<sst xmlns="http://schemas.openxmlformats.org/spreadsheetml/2006/main" count="233" uniqueCount="166">
  <si>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</si>
  <si>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</si>
  <si>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</si>
  <si>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</si>
  <si>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</si>
  <si>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</si>
  <si>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</si>
  <si>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</si>
  <si>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</si>
  <si>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</si>
  <si>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</si>
  <si>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</si>
  <si>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</si>
  <si>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</si>
  <si>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</si>
  <si>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</si>
  <si>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</si>
  <si>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</si>
  <si>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</si>
  <si>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</si>
  <si>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</si>
  <si>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</si>
  <si>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</si>
  <si>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</si>
  <si>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</si>
  <si>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</si>
  <si>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</si>
  <si>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</si>
  <si>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</si>
  <si>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</si>
  <si>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</si>
  <si>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</si>
  <si>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</si>
  <si>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</si>
  <si>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</si>
  <si>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</si>
  <si>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</si>
  <si>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</si>
  <si>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</si>
  <si>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</si>
  <si>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</si>
  <si>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</si>
  <si>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</si>
  <si>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</si>
  <si>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</si>
  <si>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</si>
  <si>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</si>
  <si>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</si>
  <si>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</si>
  <si>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</si>
  <si>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</si>
  <si>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</si>
  <si>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</si>
  <si>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</si>
  <si>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</si>
  <si>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</si>
  <si>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</si>
  <si>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</si>
  <si>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</si>
  <si>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</si>
  <si>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</si>
  <si>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</si>
  <si>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</si>
  <si>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</si>
  <si>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</si>
  <si>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</si>
  <si>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</si>
  <si>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</si>
  <si>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</si>
  <si>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</si>
  <si>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</si>
  <si>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</si>
  <si>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</si>
  <si>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</si>
  <si>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</si>
  <si>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</si>
  <si>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</si>
  <si>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</si>
  <si>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</si>
  <si>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</si>
  <si>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</si>
  <si>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</si>
  <si>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</si>
  <si>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</si>
  <si>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</si>
  <si>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</si>
  <si>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</si>
  <si>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</si>
  <si>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</si>
  <si>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</si>
  <si>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</si>
  <si>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</si>
  <si>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</si>
  <si>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J_1-2024</t>
  </si>
  <si>
    <t>J_2-2024</t>
  </si>
  <si>
    <t>J_3-2023</t>
  </si>
  <si>
    <t>J_4-2023</t>
  </si>
  <si>
    <t>J_5-2021</t>
  </si>
  <si>
    <t>J_6-2021</t>
  </si>
  <si>
    <t>J_7-2022</t>
  </si>
  <si>
    <t>J_8-2022</t>
  </si>
  <si>
    <t>J_9-2024</t>
  </si>
  <si>
    <t>J_10-2024</t>
  </si>
  <si>
    <t>J_11-2022</t>
  </si>
  <si>
    <t>Саратовская область</t>
  </si>
  <si>
    <t>Установка приборов учета электрической энергии в поселке Красный Октябрь (Население + юридические лица - 220 В)</t>
  </si>
  <si>
    <t>Установка приборов учета электрической энергии в поселке Красный Октябрь (Юрлица - ПКУ 10 кВ)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</si>
  <si>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</si>
  <si>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</si>
  <si>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(Юрлица - ПКУ 10 кВ)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</si>
  <si>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</si>
  <si>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</si>
  <si>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Установка приборов учета электрической энергии в поселке Елшанка (Юрлица - ПКУ 10 кВ)</t>
  </si>
  <si>
    <t>Установка приборов учета электрической энергии в поселке Пристанное (Население + юридические лица - 220 В)</t>
  </si>
  <si>
    <t>Установка приборов учета электрической энергии в поселке Пристанное (Юрлица - ПКУ 10 кВ)</t>
  </si>
  <si>
    <t>J_12-2022</t>
  </si>
  <si>
    <t>Установка приборов учета электрической энергии (ООО "Газпром трансгаз Саратов - приборы по 10 кВ)</t>
  </si>
  <si>
    <t>J_13-2024</t>
  </si>
  <si>
    <t>Установка приборов учета электрической энергии (ООО "Газпром трансгаз Саратов - ПКУ по 10 кВ)</t>
  </si>
  <si>
    <t>J_14-2024</t>
  </si>
  <si>
    <t>Установка приборов учета электрической энергии (ООО "Газпром трансгаз Саратов - приборы по 380 В)</t>
  </si>
  <si>
    <t>J_15-2024</t>
  </si>
  <si>
    <t>J_16-2020</t>
  </si>
  <si>
    <t>Приказ Министерства промышленности и энергетики Саратовской области № 312 от 31.10.2019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</si>
  <si>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</si>
  <si>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</si>
  <si>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</si>
  <si>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</si>
  <si>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</si>
  <si>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</si>
  <si>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</si>
  <si>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</si>
  <si>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</si>
  <si>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</si>
  <si>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</si>
  <si>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</si>
  <si>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</si>
  <si>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</si>
  <si>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</si>
  <si>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1.2.3.2.10</t>
  </si>
  <si>
    <t>1.2.3.2.11</t>
  </si>
  <si>
    <t>1.2.3.2.12</t>
  </si>
  <si>
    <t>1.2.3.2.13</t>
  </si>
  <si>
    <t>1.2.3.2.14</t>
  </si>
  <si>
    <t>1.2.3.2.15</t>
  </si>
  <si>
    <t>1.6.2.1</t>
  </si>
  <si>
    <t xml:space="preserve">Покупка автомобиля ГАЗ 27527 Грузовой фургон цельнометаллический (7 мест) белый 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</si>
  <si>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</si>
  <si>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</si>
  <si>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</si>
  <si>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Установка систем предотвращения гололедообразования на объекте ЗРУ 10 кВ Песчаный-Умет</t>
  </si>
  <si>
    <t>2023</t>
  </si>
  <si>
    <t>Всего (2023 год)</t>
  </si>
  <si>
    <t>млн. рублей
(с 0С)</t>
  </si>
  <si>
    <t>Установка приборов учета электрической энергии в поселке Алекса0ров Гай (Население + юридические лица - 220 В)</t>
  </si>
  <si>
    <t>Установка приборов учета электрической энергии в поселке Алекса0ров Гай (Юрлица - ПКУ 10 кВ)</t>
  </si>
  <si>
    <t xml:space="preserve">Комплект пробоотборников трансформаторного масла "ELCHROM-GS", 20 мл, с гермоузлом в комплектации ВВ (ТУ3418-027-11703970-05, ста0арт МЭК 60567)   ТУ3418-027-11703970-05, ста0арт МЭК 60567 </t>
  </si>
  <si>
    <t>Приобретение автомобиля УАЗ ПРОФИ 4*4 (грузопассажирский 5 мест, ГБО-метан)</t>
  </si>
  <si>
    <t>J_17_2022</t>
  </si>
  <si>
    <t>J_18_2022</t>
  </si>
  <si>
    <t>J_19_2022</t>
  </si>
  <si>
    <t>J_20_2022</t>
  </si>
  <si>
    <t>J_21_2021</t>
  </si>
  <si>
    <t xml:space="preserve">J_22_2023 </t>
  </si>
  <si>
    <t>Финансирование капитальных вложений, млн. рублей (с НДС)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</si>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</sst>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center" vertical="center"/>
    </xf>
    <xf numFmtId="43" fontId="3" fillId="0" borderId="0" xfId="2" applyFont="1" applyBorder="1" applyAlignment="1">
      <alignment horizontal="left"/>
    </xf>
    <xf numFmtId="164" fontId="2" fillId="0" borderId="12" xfId="2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/>
    </xf>
    <xf numFmtId="164" fontId="1" fillId="0" borderId="12" xfId="2" applyNumberFormat="1" applyFont="1" applyBorder="1" applyAlignment="1">
      <alignment horizontal="center" vertical="center"/>
    </xf>
    <xf numFmtId="164" fontId="1" fillId="0" borderId="12" xfId="2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left"/>
    </xf>
    <xf numFmtId="164" fontId="2" fillId="0" borderId="12" xfId="2" applyNumberFormat="1" applyFont="1" applyBorder="1" applyAlignment="1">
      <alignment horizontal="center" vertical="center" wrapText="1"/>
    </xf>
    <xf numFmtId="164" fontId="1" fillId="0" borderId="12" xfId="2" applyNumberFormat="1" applyFont="1" applyBorder="1" applyAlignment="1">
      <alignment horizontal="left" wrapText="1"/>
    </xf>
    <xf numFmtId="0" fontId="1" fillId="0" borderId="9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13" xfId="0" applyNumberFormat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88"/>
  <sheetViews>
    <sheetView tabSelected="1" view="pageBreakPreview" topLeftCell="A11" zoomScaleNormal="100" zoomScaleSheetLayoutView="100" workbookViewId="0">
      <selection activeCell="O26" sqref="O26"/>
    </sheetView>
  </sheetViews>
  <sheetFormatPr defaultRowHeight="15.75" x14ac:dyDescent="0.25"/>
  <cols>
    <col min="1" max="1" width="7.140625" style="6" customWidth="1"/>
    <col min="2" max="2" width="22.7109375" style="6" customWidth="1"/>
    <col min="3" max="3" width="12" style="6" customWidth="1"/>
    <col min="4" max="4" width="9.28515625" style="6" customWidth="1"/>
    <col min="5" max="6" width="7.7109375" style="6" customWidth="1"/>
    <col min="7" max="7" width="8.85546875" style="6" customWidth="1"/>
    <col min="8" max="8" width="7.7109375" style="6" customWidth="1"/>
    <col min="9" max="9" width="9.5703125" style="6" customWidth="1"/>
    <col min="10" max="11" width="7.7109375" style="6" customWidth="1"/>
    <col min="12" max="12" width="9.42578125" style="6" customWidth="1"/>
    <col min="13" max="13" width="7.7109375" style="6" customWidth="1"/>
    <col min="14" max="14" width="8.85546875" style="6" bestFit="1" customWidth="1"/>
    <col min="15" max="15" width="9.7109375" style="6" customWidth="1"/>
    <col min="16" max="19" width="6.7109375" style="6" customWidth="1"/>
    <col min="20" max="20" width="8.85546875" style="6" bestFit="1" customWidth="1"/>
    <col min="21" max="21" width="10.42578125" style="6" customWidth="1"/>
    <col min="22" max="23" width="6.7109375" style="6" customWidth="1"/>
    <col min="24" max="24" width="11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47" t="s">
        <v>1</v>
      </c>
      <c r="W2" s="47"/>
      <c r="X2" s="47"/>
    </row>
    <row r="3" spans="1:24" s="4" customFormat="1" ht="12" customHeight="1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s="4" customFormat="1" ht="12" x14ac:dyDescent="0.2">
      <c r="H4" s="5" t="s">
        <v>3</v>
      </c>
      <c r="I4" s="38" t="s">
        <v>165</v>
      </c>
      <c r="J4" s="38"/>
      <c r="K4" s="4" t="s">
        <v>4</v>
      </c>
      <c r="L4" s="38" t="s">
        <v>151</v>
      </c>
      <c r="M4" s="38"/>
      <c r="N4" s="4" t="s">
        <v>5</v>
      </c>
    </row>
    <row r="5" spans="1:24" ht="11.25" customHeight="1" x14ac:dyDescent="0.25"/>
    <row r="6" spans="1:24" s="4" customFormat="1" ht="12" x14ac:dyDescent="0.2">
      <c r="H6" s="5" t="s">
        <v>6</v>
      </c>
      <c r="I6" s="49" t="s">
        <v>7</v>
      </c>
      <c r="J6" s="49"/>
      <c r="K6" s="49"/>
      <c r="L6" s="49"/>
      <c r="M6" s="49"/>
      <c r="N6" s="49"/>
      <c r="O6" s="49"/>
      <c r="P6" s="49"/>
      <c r="Q6" s="49"/>
      <c r="R6" s="49"/>
    </row>
    <row r="7" spans="1:24" s="1" customFormat="1" ht="12.75" customHeight="1" x14ac:dyDescent="0.2">
      <c r="I7" s="39" t="s">
        <v>8</v>
      </c>
      <c r="J7" s="39"/>
      <c r="K7" s="39"/>
      <c r="L7" s="39"/>
      <c r="M7" s="39"/>
      <c r="N7" s="39"/>
      <c r="O7" s="39"/>
      <c r="P7" s="39"/>
      <c r="Q7" s="39"/>
      <c r="R7" s="39"/>
    </row>
    <row r="8" spans="1:24" ht="11.25" customHeight="1" x14ac:dyDescent="0.25"/>
    <row r="9" spans="1:24" s="4" customFormat="1" ht="12" x14ac:dyDescent="0.2">
      <c r="K9" s="5" t="s">
        <v>9</v>
      </c>
      <c r="L9" s="38" t="s">
        <v>151</v>
      </c>
      <c r="M9" s="38"/>
      <c r="N9" s="4" t="s">
        <v>10</v>
      </c>
    </row>
    <row r="10" spans="1:24" ht="11.25" customHeight="1" x14ac:dyDescent="0.25"/>
    <row r="11" spans="1:24" s="4" customFormat="1" ht="32.25" customHeight="1" x14ac:dyDescent="0.2">
      <c r="J11" s="5" t="s">
        <v>11</v>
      </c>
      <c r="K11" s="46" t="s">
        <v>123</v>
      </c>
      <c r="L11" s="46"/>
      <c r="M11" s="46"/>
      <c r="N11" s="46"/>
      <c r="O11" s="46"/>
      <c r="P11" s="46"/>
      <c r="Q11" s="46"/>
      <c r="R11" s="46"/>
      <c r="S11" s="16"/>
    </row>
    <row r="12" spans="1:24" s="1" customFormat="1" ht="12.75" customHeight="1" x14ac:dyDescent="0.2">
      <c r="K12" s="39" t="s">
        <v>12</v>
      </c>
      <c r="L12" s="39"/>
      <c r="M12" s="39"/>
      <c r="N12" s="39"/>
      <c r="O12" s="39"/>
      <c r="P12" s="39"/>
      <c r="Q12" s="39"/>
      <c r="R12" s="39"/>
      <c r="S12" s="39"/>
    </row>
    <row r="13" spans="1:24" ht="11.25" customHeight="1" x14ac:dyDescent="0.25"/>
    <row r="14" spans="1:24" s="1" customFormat="1" ht="15" customHeight="1" x14ac:dyDescent="0.2">
      <c r="A14" s="31" t="s">
        <v>13</v>
      </c>
      <c r="B14" s="31" t="s">
        <v>14</v>
      </c>
      <c r="C14" s="31" t="s">
        <v>15</v>
      </c>
      <c r="D14" s="35" t="s">
        <v>164</v>
      </c>
      <c r="E14" s="35"/>
      <c r="F14" s="35"/>
      <c r="G14" s="35"/>
      <c r="H14" s="35"/>
      <c r="I14" s="35"/>
      <c r="J14" s="35"/>
      <c r="K14" s="35"/>
      <c r="L14" s="35"/>
      <c r="M14" s="36"/>
      <c r="N14" s="40" t="s">
        <v>16</v>
      </c>
      <c r="O14" s="41"/>
      <c r="P14" s="41"/>
      <c r="Q14" s="41"/>
      <c r="R14" s="41"/>
      <c r="S14" s="41"/>
      <c r="T14" s="41"/>
      <c r="U14" s="41"/>
      <c r="V14" s="41"/>
      <c r="W14" s="42"/>
      <c r="X14" s="31" t="s">
        <v>17</v>
      </c>
    </row>
    <row r="15" spans="1:24" s="1" customFormat="1" ht="15" customHeight="1" x14ac:dyDescent="0.2">
      <c r="A15" s="32"/>
      <c r="B15" s="32"/>
      <c r="C15" s="32"/>
      <c r="D15" s="34" t="s">
        <v>152</v>
      </c>
      <c r="E15" s="35"/>
      <c r="F15" s="35"/>
      <c r="G15" s="35"/>
      <c r="H15" s="35"/>
      <c r="I15" s="35"/>
      <c r="J15" s="35"/>
      <c r="K15" s="35"/>
      <c r="L15" s="35"/>
      <c r="M15" s="36"/>
      <c r="N15" s="43"/>
      <c r="O15" s="44"/>
      <c r="P15" s="44"/>
      <c r="Q15" s="44"/>
      <c r="R15" s="44"/>
      <c r="S15" s="44"/>
      <c r="T15" s="44"/>
      <c r="U15" s="44"/>
      <c r="V15" s="44"/>
      <c r="W15" s="45"/>
      <c r="X15" s="32"/>
    </row>
    <row r="16" spans="1:24" s="1" customFormat="1" ht="15" customHeight="1" x14ac:dyDescent="0.2">
      <c r="A16" s="32"/>
      <c r="B16" s="32"/>
      <c r="C16" s="32"/>
      <c r="D16" s="34" t="s">
        <v>18</v>
      </c>
      <c r="E16" s="35"/>
      <c r="F16" s="35"/>
      <c r="G16" s="35"/>
      <c r="H16" s="36"/>
      <c r="I16" s="34" t="s">
        <v>19</v>
      </c>
      <c r="J16" s="35"/>
      <c r="K16" s="35"/>
      <c r="L16" s="35"/>
      <c r="M16" s="36"/>
      <c r="N16" s="37" t="s">
        <v>20</v>
      </c>
      <c r="O16" s="37"/>
      <c r="P16" s="37" t="s">
        <v>21</v>
      </c>
      <c r="Q16" s="37"/>
      <c r="R16" s="37" t="s">
        <v>22</v>
      </c>
      <c r="S16" s="37"/>
      <c r="T16" s="37" t="s">
        <v>23</v>
      </c>
      <c r="U16" s="37"/>
      <c r="V16" s="37" t="s">
        <v>24</v>
      </c>
      <c r="W16" s="37"/>
      <c r="X16" s="32"/>
    </row>
    <row r="17" spans="1:24" s="1" customFormat="1" ht="111.75" customHeight="1" x14ac:dyDescent="0.2">
      <c r="A17" s="32"/>
      <c r="B17" s="32"/>
      <c r="C17" s="32"/>
      <c r="D17" s="29" t="s">
        <v>20</v>
      </c>
      <c r="E17" s="29" t="s">
        <v>21</v>
      </c>
      <c r="F17" s="29" t="s">
        <v>22</v>
      </c>
      <c r="G17" s="29" t="s">
        <v>23</v>
      </c>
      <c r="H17" s="29" t="s">
        <v>25</v>
      </c>
      <c r="I17" s="29" t="s">
        <v>26</v>
      </c>
      <c r="J17" s="29" t="s">
        <v>21</v>
      </c>
      <c r="K17" s="29" t="s">
        <v>22</v>
      </c>
      <c r="L17" s="29" t="s">
        <v>23</v>
      </c>
      <c r="M17" s="29" t="s">
        <v>25</v>
      </c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2"/>
    </row>
    <row r="18" spans="1:24" s="1" customFormat="1" ht="40.5" customHeight="1" x14ac:dyDescent="0.2">
      <c r="A18" s="33"/>
      <c r="B18" s="33"/>
      <c r="C18" s="33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7" t="s">
        <v>153</v>
      </c>
      <c r="O18" s="7" t="s">
        <v>27</v>
      </c>
      <c r="P18" s="7" t="s">
        <v>153</v>
      </c>
      <c r="Q18" s="7" t="s">
        <v>27</v>
      </c>
      <c r="R18" s="7" t="s">
        <v>153</v>
      </c>
      <c r="S18" s="7" t="s">
        <v>27</v>
      </c>
      <c r="T18" s="7" t="s">
        <v>153</v>
      </c>
      <c r="U18" s="7" t="s">
        <v>27</v>
      </c>
      <c r="V18" s="7" t="s">
        <v>153</v>
      </c>
      <c r="W18" s="7" t="s">
        <v>27</v>
      </c>
      <c r="X18" s="33"/>
    </row>
    <row r="19" spans="1:24" s="1" customFormat="1" ht="11.2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4" customFormat="1" ht="24" x14ac:dyDescent="0.2">
      <c r="A20" s="9">
        <v>0</v>
      </c>
      <c r="B20" s="10" t="s">
        <v>28</v>
      </c>
      <c r="C20" s="11" t="s">
        <v>29</v>
      </c>
      <c r="D20" s="19">
        <f>D22+D26</f>
        <v>9.4003354120000004</v>
      </c>
      <c r="E20" s="19">
        <v>0</v>
      </c>
      <c r="F20" s="19">
        <v>0</v>
      </c>
      <c r="G20" s="19">
        <f>G22+G26</f>
        <v>9.4003354120000004</v>
      </c>
      <c r="H20" s="19">
        <v>0</v>
      </c>
      <c r="I20" s="19">
        <f>I22+I26</f>
        <v>9.4396649999999998</v>
      </c>
      <c r="J20" s="19">
        <v>0</v>
      </c>
      <c r="K20" s="19">
        <v>0</v>
      </c>
      <c r="L20" s="19">
        <f>L22+L26</f>
        <v>9.4396649999999998</v>
      </c>
      <c r="M20" s="19">
        <v>0</v>
      </c>
      <c r="N20" s="19">
        <v>3.9300000000000002E-2</v>
      </c>
      <c r="O20" s="19">
        <v>0.42</v>
      </c>
      <c r="P20" s="19">
        <v>0</v>
      </c>
      <c r="Q20" s="19">
        <v>0</v>
      </c>
      <c r="R20" s="19">
        <v>0</v>
      </c>
      <c r="S20" s="19">
        <v>0</v>
      </c>
      <c r="T20" s="19">
        <v>3.9300000000000002E-2</v>
      </c>
      <c r="U20" s="19">
        <v>0.42</v>
      </c>
      <c r="V20" s="19">
        <v>0</v>
      </c>
      <c r="W20" s="19">
        <v>0</v>
      </c>
      <c r="X20" s="20"/>
    </row>
    <row r="21" spans="1:24" s="4" customFormat="1" ht="24" hidden="1" x14ac:dyDescent="0.2">
      <c r="A21" s="9" t="s">
        <v>30</v>
      </c>
      <c r="B21" s="10" t="s">
        <v>31</v>
      </c>
      <c r="C21" s="11" t="s">
        <v>29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20"/>
    </row>
    <row r="22" spans="1:24" s="4" customFormat="1" ht="36" hidden="1" x14ac:dyDescent="0.2">
      <c r="A22" s="9" t="s">
        <v>32</v>
      </c>
      <c r="B22" s="10" t="s">
        <v>33</v>
      </c>
      <c r="C22" s="11" t="s">
        <v>29</v>
      </c>
      <c r="D22" s="19">
        <f>D56</f>
        <v>8.027270412</v>
      </c>
      <c r="E22" s="19">
        <v>0</v>
      </c>
      <c r="F22" s="19">
        <v>0</v>
      </c>
      <c r="G22" s="19">
        <f>G56</f>
        <v>8.027270412</v>
      </c>
      <c r="H22" s="19">
        <v>0</v>
      </c>
      <c r="I22" s="19">
        <f>I56</f>
        <v>7.218</v>
      </c>
      <c r="J22" s="19">
        <v>0</v>
      </c>
      <c r="K22" s="19">
        <v>0</v>
      </c>
      <c r="L22" s="19">
        <f>L56</f>
        <v>7.218</v>
      </c>
      <c r="M22" s="19">
        <v>0</v>
      </c>
      <c r="N22" s="19">
        <f>N56</f>
        <v>0</v>
      </c>
      <c r="O22" s="19">
        <f>O56</f>
        <v>0</v>
      </c>
      <c r="P22" s="19">
        <v>0</v>
      </c>
      <c r="Q22" s="19">
        <v>0</v>
      </c>
      <c r="R22" s="19">
        <v>0</v>
      </c>
      <c r="S22" s="19">
        <v>0</v>
      </c>
      <c r="T22" s="19">
        <f>T56</f>
        <v>0</v>
      </c>
      <c r="U22" s="19">
        <f>U56</f>
        <v>0</v>
      </c>
      <c r="V22" s="19">
        <v>0</v>
      </c>
      <c r="W22" s="19">
        <v>0</v>
      </c>
      <c r="X22" s="20"/>
    </row>
    <row r="23" spans="1:24" s="4" customFormat="1" ht="72" hidden="1" x14ac:dyDescent="0.2">
      <c r="A23" s="9" t="s">
        <v>34</v>
      </c>
      <c r="B23" s="10" t="s">
        <v>35</v>
      </c>
      <c r="C23" s="11" t="s">
        <v>29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20"/>
    </row>
    <row r="24" spans="1:24" s="4" customFormat="1" ht="36" hidden="1" x14ac:dyDescent="0.2">
      <c r="A24" s="9" t="s">
        <v>36</v>
      </c>
      <c r="B24" s="10" t="s">
        <v>37</v>
      </c>
      <c r="C24" s="11" t="s">
        <v>29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20"/>
    </row>
    <row r="25" spans="1:24" s="4" customFormat="1" ht="48" hidden="1" x14ac:dyDescent="0.2">
      <c r="A25" s="9" t="s">
        <v>38</v>
      </c>
      <c r="B25" s="10" t="s">
        <v>39</v>
      </c>
      <c r="C25" s="11" t="s">
        <v>29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20"/>
    </row>
    <row r="26" spans="1:24" s="4" customFormat="1" ht="24" x14ac:dyDescent="0.2">
      <c r="A26" s="9" t="s">
        <v>40</v>
      </c>
      <c r="B26" s="10" t="s">
        <v>41</v>
      </c>
      <c r="C26" s="11" t="s">
        <v>29</v>
      </c>
      <c r="D26" s="19">
        <f>D72</f>
        <v>1.373065</v>
      </c>
      <c r="E26" s="19">
        <v>0</v>
      </c>
      <c r="F26" s="19">
        <v>0</v>
      </c>
      <c r="G26" s="19">
        <f>G72</f>
        <v>1.373065</v>
      </c>
      <c r="H26" s="19">
        <v>0</v>
      </c>
      <c r="I26" s="19">
        <f>I72</f>
        <v>2.2216650000000002</v>
      </c>
      <c r="J26" s="19">
        <v>0</v>
      </c>
      <c r="K26" s="19">
        <v>0</v>
      </c>
      <c r="L26" s="19">
        <f>L72</f>
        <v>2.2216650000000002</v>
      </c>
      <c r="M26" s="19">
        <v>0</v>
      </c>
      <c r="N26" s="19">
        <f>N72</f>
        <v>0</v>
      </c>
      <c r="O26" s="19">
        <f t="shared" ref="O26" si="0">O72</f>
        <v>0</v>
      </c>
      <c r="P26" s="19">
        <v>0</v>
      </c>
      <c r="Q26" s="19">
        <v>0</v>
      </c>
      <c r="R26" s="19">
        <v>0</v>
      </c>
      <c r="S26" s="19">
        <v>0</v>
      </c>
      <c r="T26" s="19">
        <f t="shared" ref="T26:U26" si="1">T72</f>
        <v>0</v>
      </c>
      <c r="U26" s="19">
        <f t="shared" si="1"/>
        <v>0</v>
      </c>
      <c r="V26" s="19">
        <v>0</v>
      </c>
      <c r="W26" s="19">
        <v>0</v>
      </c>
      <c r="X26" s="20"/>
    </row>
    <row r="27" spans="1:24" s="4" customFormat="1" ht="12" x14ac:dyDescent="0.2">
      <c r="A27" s="9"/>
      <c r="B27" s="10"/>
      <c r="C27" s="13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0"/>
    </row>
    <row r="28" spans="1:24" s="4" customFormat="1" ht="24" x14ac:dyDescent="0.2">
      <c r="A28" s="9">
        <v>1</v>
      </c>
      <c r="B28" s="10" t="s">
        <v>42</v>
      </c>
      <c r="C28" s="11" t="s">
        <v>104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20"/>
    </row>
    <row r="29" spans="1:24" s="4" customFormat="1" ht="36" hidden="1" x14ac:dyDescent="0.2">
      <c r="A29" s="9" t="s">
        <v>43</v>
      </c>
      <c r="B29" s="10" t="s">
        <v>44</v>
      </c>
      <c r="C29" s="11" t="s">
        <v>29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20"/>
    </row>
    <row r="30" spans="1:24" s="4" customFormat="1" ht="60" hidden="1" x14ac:dyDescent="0.2">
      <c r="A30" s="9" t="s">
        <v>45</v>
      </c>
      <c r="B30" s="10" t="s">
        <v>46</v>
      </c>
      <c r="C30" s="14" t="s">
        <v>29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20"/>
    </row>
    <row r="31" spans="1:24" s="4" customFormat="1" ht="72" hidden="1" x14ac:dyDescent="0.2">
      <c r="A31" s="9" t="s">
        <v>47</v>
      </c>
      <c r="B31" s="10" t="s">
        <v>48</v>
      </c>
      <c r="C31" s="14" t="s">
        <v>29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20"/>
    </row>
    <row r="32" spans="1:24" s="4" customFormat="1" ht="72" hidden="1" x14ac:dyDescent="0.2">
      <c r="A32" s="9" t="s">
        <v>49</v>
      </c>
      <c r="B32" s="10" t="s">
        <v>50</v>
      </c>
      <c r="C32" s="14" t="s">
        <v>29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20"/>
    </row>
    <row r="33" spans="1:24" s="4" customFormat="1" ht="72" hidden="1" x14ac:dyDescent="0.2">
      <c r="A33" s="9" t="s">
        <v>51</v>
      </c>
      <c r="B33" s="10" t="s">
        <v>52</v>
      </c>
      <c r="C33" s="14" t="s">
        <v>29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20"/>
    </row>
    <row r="34" spans="1:24" s="4" customFormat="1" ht="48" hidden="1" x14ac:dyDescent="0.2">
      <c r="A34" s="9" t="s">
        <v>53</v>
      </c>
      <c r="B34" s="10" t="s">
        <v>54</v>
      </c>
      <c r="C34" s="14" t="s">
        <v>29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20"/>
    </row>
    <row r="35" spans="1:24" s="4" customFormat="1" ht="84" hidden="1" x14ac:dyDescent="0.2">
      <c r="A35" s="9" t="s">
        <v>55</v>
      </c>
      <c r="B35" s="10" t="s">
        <v>56</v>
      </c>
      <c r="C35" s="14" t="s">
        <v>29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20"/>
    </row>
    <row r="36" spans="1:24" s="4" customFormat="1" ht="60" hidden="1" x14ac:dyDescent="0.2">
      <c r="A36" s="9" t="s">
        <v>57</v>
      </c>
      <c r="B36" s="10" t="s">
        <v>58</v>
      </c>
      <c r="C36" s="14" t="s">
        <v>29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20"/>
    </row>
    <row r="37" spans="1:24" s="4" customFormat="1" ht="48" hidden="1" x14ac:dyDescent="0.2">
      <c r="A37" s="9" t="s">
        <v>59</v>
      </c>
      <c r="B37" s="10" t="s">
        <v>60</v>
      </c>
      <c r="C37" s="14" t="s">
        <v>29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20"/>
    </row>
    <row r="38" spans="1:24" s="4" customFormat="1" ht="36" hidden="1" x14ac:dyDescent="0.2">
      <c r="A38" s="9" t="s">
        <v>61</v>
      </c>
      <c r="B38" s="10" t="s">
        <v>62</v>
      </c>
      <c r="C38" s="14" t="s">
        <v>29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20"/>
    </row>
    <row r="39" spans="1:24" s="4" customFormat="1" ht="120" hidden="1" x14ac:dyDescent="0.2">
      <c r="A39" s="9" t="s">
        <v>61</v>
      </c>
      <c r="B39" s="10" t="s">
        <v>63</v>
      </c>
      <c r="C39" s="14" t="s">
        <v>29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20"/>
    </row>
    <row r="40" spans="1:24" s="4" customFormat="1" ht="108" hidden="1" x14ac:dyDescent="0.2">
      <c r="A40" s="9" t="s">
        <v>61</v>
      </c>
      <c r="B40" s="10" t="s">
        <v>64</v>
      </c>
      <c r="C40" s="14" t="s">
        <v>29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20"/>
    </row>
    <row r="41" spans="1:24" s="4" customFormat="1" ht="108" hidden="1" x14ac:dyDescent="0.2">
      <c r="A41" s="9" t="s">
        <v>61</v>
      </c>
      <c r="B41" s="10" t="s">
        <v>65</v>
      </c>
      <c r="C41" s="14" t="s">
        <v>29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20"/>
    </row>
    <row r="42" spans="1:24" s="4" customFormat="1" ht="36" hidden="1" x14ac:dyDescent="0.2">
      <c r="A42" s="9" t="s">
        <v>66</v>
      </c>
      <c r="B42" s="10" t="s">
        <v>62</v>
      </c>
      <c r="C42" s="14" t="s">
        <v>29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20"/>
    </row>
    <row r="43" spans="1:24" s="4" customFormat="1" ht="120" hidden="1" x14ac:dyDescent="0.2">
      <c r="A43" s="9" t="s">
        <v>66</v>
      </c>
      <c r="B43" s="10" t="s">
        <v>63</v>
      </c>
      <c r="C43" s="14" t="s">
        <v>29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20"/>
    </row>
    <row r="44" spans="1:24" s="4" customFormat="1" ht="108" hidden="1" x14ac:dyDescent="0.2">
      <c r="A44" s="9" t="s">
        <v>67</v>
      </c>
      <c r="B44" s="10" t="s">
        <v>68</v>
      </c>
      <c r="C44" s="14" t="s">
        <v>29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20"/>
    </row>
    <row r="45" spans="1:24" s="4" customFormat="1" ht="96" hidden="1" x14ac:dyDescent="0.2">
      <c r="A45" s="9" t="s">
        <v>69</v>
      </c>
      <c r="B45" s="10" t="s">
        <v>70</v>
      </c>
      <c r="C45" s="14" t="s">
        <v>29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20"/>
    </row>
    <row r="46" spans="1:24" s="4" customFormat="1" ht="96" hidden="1" x14ac:dyDescent="0.2">
      <c r="A46" s="9" t="s">
        <v>71</v>
      </c>
      <c r="B46" s="10" t="s">
        <v>72</v>
      </c>
      <c r="C46" s="14" t="s">
        <v>29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20"/>
    </row>
    <row r="47" spans="1:24" s="4" customFormat="1" ht="48" hidden="1" x14ac:dyDescent="0.2">
      <c r="A47" s="9" t="s">
        <v>73</v>
      </c>
      <c r="B47" s="10" t="s">
        <v>74</v>
      </c>
      <c r="C47" s="14" t="s">
        <v>29</v>
      </c>
      <c r="D47" s="19">
        <v>0</v>
      </c>
      <c r="E47" s="19">
        <f t="shared" ref="E47:W47" si="2">E71</f>
        <v>0</v>
      </c>
      <c r="F47" s="19">
        <f t="shared" si="2"/>
        <v>0</v>
      </c>
      <c r="G47" s="19">
        <v>0</v>
      </c>
      <c r="H47" s="19">
        <f t="shared" si="2"/>
        <v>0</v>
      </c>
      <c r="I47" s="19">
        <v>0</v>
      </c>
      <c r="J47" s="19">
        <f t="shared" si="2"/>
        <v>0</v>
      </c>
      <c r="K47" s="19">
        <f t="shared" si="2"/>
        <v>0</v>
      </c>
      <c r="L47" s="19">
        <v>0</v>
      </c>
      <c r="M47" s="19">
        <f t="shared" si="2"/>
        <v>0</v>
      </c>
      <c r="N47" s="19">
        <v>0</v>
      </c>
      <c r="O47" s="19">
        <v>0</v>
      </c>
      <c r="P47" s="19">
        <f t="shared" si="2"/>
        <v>0</v>
      </c>
      <c r="Q47" s="19">
        <f t="shared" si="2"/>
        <v>0</v>
      </c>
      <c r="R47" s="19">
        <f t="shared" si="2"/>
        <v>0</v>
      </c>
      <c r="S47" s="19">
        <f t="shared" si="2"/>
        <v>0</v>
      </c>
      <c r="T47" s="19">
        <v>0</v>
      </c>
      <c r="U47" s="19">
        <v>0</v>
      </c>
      <c r="V47" s="19">
        <f t="shared" si="2"/>
        <v>0</v>
      </c>
      <c r="W47" s="19">
        <f t="shared" si="2"/>
        <v>0</v>
      </c>
      <c r="X47" s="20"/>
    </row>
    <row r="48" spans="1:24" s="4" customFormat="1" ht="84" hidden="1" x14ac:dyDescent="0.2">
      <c r="A48" s="9" t="s">
        <v>75</v>
      </c>
      <c r="B48" s="10" t="s">
        <v>76</v>
      </c>
      <c r="C48" s="14" t="s">
        <v>29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20"/>
    </row>
    <row r="49" spans="1:24" s="4" customFormat="1" ht="48" hidden="1" x14ac:dyDescent="0.2">
      <c r="A49" s="9" t="s">
        <v>77</v>
      </c>
      <c r="B49" s="10" t="s">
        <v>78</v>
      </c>
      <c r="C49" s="14" t="s">
        <v>29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20"/>
    </row>
    <row r="50" spans="1:24" s="4" customFormat="1" ht="72" hidden="1" x14ac:dyDescent="0.2">
      <c r="A50" s="9" t="s">
        <v>79</v>
      </c>
      <c r="B50" s="10" t="s">
        <v>80</v>
      </c>
      <c r="C50" s="14" t="s">
        <v>29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20"/>
    </row>
    <row r="51" spans="1:24" s="4" customFormat="1" ht="60" hidden="1" x14ac:dyDescent="0.2">
      <c r="A51" s="9" t="s">
        <v>81</v>
      </c>
      <c r="B51" s="10" t="s">
        <v>82</v>
      </c>
      <c r="C51" s="14" t="s">
        <v>29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20"/>
    </row>
    <row r="52" spans="1:24" s="4" customFormat="1" ht="36" hidden="1" x14ac:dyDescent="0.2">
      <c r="A52" s="9" t="s">
        <v>83</v>
      </c>
      <c r="B52" s="10" t="s">
        <v>84</v>
      </c>
      <c r="C52" s="14" t="s">
        <v>29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20"/>
    </row>
    <row r="53" spans="1:24" s="4" customFormat="1" ht="48" hidden="1" x14ac:dyDescent="0.2">
      <c r="A53" s="9" t="s">
        <v>85</v>
      </c>
      <c r="B53" s="10" t="s">
        <v>86</v>
      </c>
      <c r="C53" s="14" t="s">
        <v>29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20"/>
    </row>
    <row r="54" spans="1:24" s="4" customFormat="1" ht="48" x14ac:dyDescent="0.2">
      <c r="A54" s="9" t="s">
        <v>87</v>
      </c>
      <c r="B54" s="10" t="s">
        <v>88</v>
      </c>
      <c r="C54" s="14" t="s">
        <v>29</v>
      </c>
      <c r="D54" s="19">
        <f>G54</f>
        <v>8.027270412</v>
      </c>
      <c r="E54" s="19">
        <v>0</v>
      </c>
      <c r="F54" s="19">
        <v>0</v>
      </c>
      <c r="G54" s="19">
        <f>G55+G56</f>
        <v>8.027270412</v>
      </c>
      <c r="H54" s="19">
        <v>0</v>
      </c>
      <c r="I54" s="19">
        <f>I55+I56</f>
        <v>7.218</v>
      </c>
      <c r="J54" s="19">
        <v>0</v>
      </c>
      <c r="K54" s="19">
        <v>0</v>
      </c>
      <c r="L54" s="19">
        <f>L55+L56</f>
        <v>7.218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20"/>
    </row>
    <row r="55" spans="1:24" s="4" customFormat="1" ht="36" x14ac:dyDescent="0.2">
      <c r="A55" s="9" t="s">
        <v>89</v>
      </c>
      <c r="B55" s="10" t="s">
        <v>90</v>
      </c>
      <c r="C55" s="14" t="s">
        <v>29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f>I55-D55</f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f t="shared" ref="T55:T82" si="3">L55-G55</f>
        <v>0</v>
      </c>
      <c r="U55" s="19">
        <v>0</v>
      </c>
      <c r="V55" s="19">
        <v>0</v>
      </c>
      <c r="W55" s="19">
        <v>0</v>
      </c>
      <c r="X55" s="20"/>
    </row>
    <row r="56" spans="1:24" s="4" customFormat="1" ht="36" x14ac:dyDescent="0.2">
      <c r="A56" s="9" t="s">
        <v>91</v>
      </c>
      <c r="B56" s="10" t="s">
        <v>92</v>
      </c>
      <c r="C56" s="14" t="s">
        <v>29</v>
      </c>
      <c r="D56" s="19">
        <f>SUM(D57:D71)</f>
        <v>8.027270412</v>
      </c>
      <c r="E56" s="19">
        <v>0</v>
      </c>
      <c r="F56" s="19">
        <v>0</v>
      </c>
      <c r="G56" s="19">
        <f>SUM(G57:G71)</f>
        <v>8.027270412</v>
      </c>
      <c r="H56" s="19">
        <v>0</v>
      </c>
      <c r="I56" s="19">
        <f>L56</f>
        <v>7.218</v>
      </c>
      <c r="J56" s="19">
        <v>0</v>
      </c>
      <c r="K56" s="19">
        <v>0</v>
      </c>
      <c r="L56" s="19">
        <f>SUM(L57:L71)</f>
        <v>7.218</v>
      </c>
      <c r="M56" s="19">
        <v>0</v>
      </c>
      <c r="N56" s="19">
        <f>SUM(N57:N71)</f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20"/>
    </row>
    <row r="57" spans="1:24" s="1" customFormat="1" ht="56.25" x14ac:dyDescent="0.2">
      <c r="A57" s="9" t="s">
        <v>130</v>
      </c>
      <c r="B57" s="15" t="s">
        <v>154</v>
      </c>
      <c r="C57" s="8" t="s">
        <v>93</v>
      </c>
      <c r="D57" s="21">
        <f>G57</f>
        <v>0</v>
      </c>
      <c r="E57" s="19">
        <v>0</v>
      </c>
      <c r="F57" s="19">
        <v>0</v>
      </c>
      <c r="G57" s="21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f t="shared" si="3"/>
        <v>0</v>
      </c>
      <c r="U57" s="19">
        <v>0</v>
      </c>
      <c r="V57" s="19">
        <v>0</v>
      </c>
      <c r="W57" s="19">
        <v>0</v>
      </c>
      <c r="X57" s="22"/>
    </row>
    <row r="58" spans="1:24" s="1" customFormat="1" ht="45" x14ac:dyDescent="0.2">
      <c r="A58" s="9" t="s">
        <v>131</v>
      </c>
      <c r="B58" s="15" t="s">
        <v>155</v>
      </c>
      <c r="C58" s="8" t="s">
        <v>94</v>
      </c>
      <c r="D58" s="21">
        <f t="shared" ref="D58:D71" si="4">G58</f>
        <v>0</v>
      </c>
      <c r="E58" s="19">
        <v>0</v>
      </c>
      <c r="F58" s="19">
        <v>0</v>
      </c>
      <c r="G58" s="21">
        <v>0</v>
      </c>
      <c r="H58" s="19">
        <v>0</v>
      </c>
      <c r="I58" s="19">
        <f t="shared" ref="I58:I73" si="5">L58</f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f t="shared" si="3"/>
        <v>0</v>
      </c>
      <c r="U58" s="19">
        <v>0</v>
      </c>
      <c r="V58" s="19">
        <v>0</v>
      </c>
      <c r="W58" s="19">
        <v>0</v>
      </c>
      <c r="X58" s="22"/>
    </row>
    <row r="59" spans="1:24" s="1" customFormat="1" ht="56.25" x14ac:dyDescent="0.2">
      <c r="A59" s="9" t="s">
        <v>132</v>
      </c>
      <c r="B59" s="15" t="s">
        <v>105</v>
      </c>
      <c r="C59" s="8" t="s">
        <v>95</v>
      </c>
      <c r="D59" s="21">
        <f t="shared" si="4"/>
        <v>0</v>
      </c>
      <c r="E59" s="19">
        <v>0</v>
      </c>
      <c r="F59" s="19">
        <v>0</v>
      </c>
      <c r="G59" s="21">
        <v>0</v>
      </c>
      <c r="H59" s="19">
        <v>0</v>
      </c>
      <c r="I59" s="19">
        <f t="shared" si="5"/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f t="shared" si="3"/>
        <v>0</v>
      </c>
      <c r="U59" s="19">
        <v>0</v>
      </c>
      <c r="V59" s="19">
        <v>0</v>
      </c>
      <c r="W59" s="19">
        <v>0</v>
      </c>
      <c r="X59" s="22"/>
    </row>
    <row r="60" spans="1:24" s="1" customFormat="1" ht="45" x14ac:dyDescent="0.2">
      <c r="A60" s="9" t="s">
        <v>133</v>
      </c>
      <c r="B60" s="15" t="s">
        <v>106</v>
      </c>
      <c r="C60" s="8" t="s">
        <v>96</v>
      </c>
      <c r="D60" s="21">
        <f t="shared" si="4"/>
        <v>0</v>
      </c>
      <c r="E60" s="19">
        <v>0</v>
      </c>
      <c r="F60" s="19">
        <v>0</v>
      </c>
      <c r="G60" s="21">
        <v>0</v>
      </c>
      <c r="H60" s="19">
        <v>0</v>
      </c>
      <c r="I60" s="19">
        <f t="shared" si="5"/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f t="shared" si="3"/>
        <v>0</v>
      </c>
      <c r="U60" s="19">
        <v>0</v>
      </c>
      <c r="V60" s="19">
        <v>0</v>
      </c>
      <c r="W60" s="19">
        <v>0</v>
      </c>
      <c r="X60" s="22"/>
    </row>
    <row r="61" spans="1:24" s="1" customFormat="1" ht="45" x14ac:dyDescent="0.2">
      <c r="A61" s="9" t="s">
        <v>134</v>
      </c>
      <c r="B61" s="15" t="s">
        <v>107</v>
      </c>
      <c r="C61" s="8" t="s">
        <v>97</v>
      </c>
      <c r="D61" s="21">
        <f t="shared" si="4"/>
        <v>2.153</v>
      </c>
      <c r="E61" s="19">
        <v>0</v>
      </c>
      <c r="F61" s="19">
        <v>0</v>
      </c>
      <c r="G61" s="19">
        <f>2.153</f>
        <v>2.153</v>
      </c>
      <c r="H61" s="19">
        <v>0</v>
      </c>
      <c r="I61" s="19">
        <f t="shared" si="5"/>
        <v>1.3812</v>
      </c>
      <c r="J61" s="19">
        <v>0</v>
      </c>
      <c r="K61" s="19">
        <v>0</v>
      </c>
      <c r="L61" s="19">
        <v>1.3812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22"/>
    </row>
    <row r="62" spans="1:24" s="1" customFormat="1" ht="45" x14ac:dyDescent="0.2">
      <c r="A62" s="9" t="s">
        <v>135</v>
      </c>
      <c r="B62" s="15" t="s">
        <v>108</v>
      </c>
      <c r="C62" s="8" t="s">
        <v>98</v>
      </c>
      <c r="D62" s="19">
        <f t="shared" si="4"/>
        <v>5.825670412</v>
      </c>
      <c r="E62" s="19">
        <v>0</v>
      </c>
      <c r="F62" s="19">
        <v>0</v>
      </c>
      <c r="G62" s="19">
        <v>5.825670412</v>
      </c>
      <c r="H62" s="19">
        <v>0</v>
      </c>
      <c r="I62" s="19">
        <f>J62+K62+L62+M62</f>
        <v>5.7881999999999998</v>
      </c>
      <c r="J62" s="19">
        <v>0</v>
      </c>
      <c r="K62" s="19">
        <v>0</v>
      </c>
      <c r="L62" s="19">
        <v>5.7881999999999998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22"/>
    </row>
    <row r="63" spans="1:24" s="1" customFormat="1" ht="45" x14ac:dyDescent="0.2">
      <c r="A63" s="9" t="s">
        <v>136</v>
      </c>
      <c r="B63" s="15" t="s">
        <v>109</v>
      </c>
      <c r="C63" s="8" t="s">
        <v>99</v>
      </c>
      <c r="D63" s="21">
        <f t="shared" si="4"/>
        <v>0</v>
      </c>
      <c r="E63" s="19">
        <v>0</v>
      </c>
      <c r="F63" s="19">
        <v>0</v>
      </c>
      <c r="G63" s="19">
        <v>0</v>
      </c>
      <c r="H63" s="19">
        <v>0</v>
      </c>
      <c r="I63" s="19">
        <f t="shared" si="5"/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f t="shared" si="3"/>
        <v>0</v>
      </c>
      <c r="U63" s="19">
        <v>0</v>
      </c>
      <c r="V63" s="19">
        <v>0</v>
      </c>
      <c r="W63" s="19">
        <v>0</v>
      </c>
      <c r="X63" s="22"/>
    </row>
    <row r="64" spans="1:24" s="1" customFormat="1" ht="45" x14ac:dyDescent="0.2">
      <c r="A64" s="9" t="s">
        <v>137</v>
      </c>
      <c r="B64" s="15" t="s">
        <v>110</v>
      </c>
      <c r="C64" s="8" t="s">
        <v>100</v>
      </c>
      <c r="D64" s="21">
        <f t="shared" si="4"/>
        <v>0</v>
      </c>
      <c r="E64" s="19">
        <v>0</v>
      </c>
      <c r="F64" s="19">
        <v>0</v>
      </c>
      <c r="G64" s="19">
        <v>0</v>
      </c>
      <c r="H64" s="19">
        <v>0</v>
      </c>
      <c r="I64" s="19">
        <f t="shared" si="5"/>
        <v>0</v>
      </c>
      <c r="J64" s="19">
        <v>0</v>
      </c>
      <c r="K64" s="19">
        <v>0</v>
      </c>
      <c r="L64" s="19">
        <v>0</v>
      </c>
      <c r="M64" s="19">
        <v>0</v>
      </c>
      <c r="N64" s="21">
        <f>I64-D64</f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f t="shared" si="3"/>
        <v>0</v>
      </c>
      <c r="U64" s="19">
        <v>0</v>
      </c>
      <c r="V64" s="19">
        <v>0</v>
      </c>
      <c r="W64" s="19">
        <v>0</v>
      </c>
      <c r="X64" s="22"/>
    </row>
    <row r="65" spans="1:24" s="1" customFormat="1" ht="45" x14ac:dyDescent="0.2">
      <c r="A65" s="9" t="s">
        <v>138</v>
      </c>
      <c r="B65" s="15" t="s">
        <v>111</v>
      </c>
      <c r="C65" s="8" t="s">
        <v>101</v>
      </c>
      <c r="D65" s="19">
        <f t="shared" si="4"/>
        <v>4.8599999999999997E-2</v>
      </c>
      <c r="E65" s="19">
        <v>0</v>
      </c>
      <c r="F65" s="19">
        <v>0</v>
      </c>
      <c r="G65" s="19">
        <v>4.8599999999999997E-2</v>
      </c>
      <c r="H65" s="19">
        <v>0</v>
      </c>
      <c r="I65" s="19">
        <f>J65+K65+L65+M65</f>
        <v>4.8599999999999997E-2</v>
      </c>
      <c r="J65" s="19">
        <v>0</v>
      </c>
      <c r="K65" s="19">
        <v>0</v>
      </c>
      <c r="L65" s="19">
        <f>G65</f>
        <v>4.8599999999999997E-2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f t="shared" si="3"/>
        <v>0</v>
      </c>
      <c r="U65" s="19">
        <v>0</v>
      </c>
      <c r="V65" s="19">
        <v>0</v>
      </c>
      <c r="W65" s="19">
        <v>0</v>
      </c>
      <c r="X65" s="22"/>
    </row>
    <row r="66" spans="1:24" s="1" customFormat="1" ht="45" x14ac:dyDescent="0.2">
      <c r="A66" s="9" t="s">
        <v>139</v>
      </c>
      <c r="B66" s="15" t="s">
        <v>112</v>
      </c>
      <c r="C66" s="8" t="s">
        <v>102</v>
      </c>
      <c r="D66" s="21">
        <f t="shared" si="4"/>
        <v>0</v>
      </c>
      <c r="E66" s="19">
        <v>0</v>
      </c>
      <c r="F66" s="19">
        <v>0</v>
      </c>
      <c r="G66" s="19">
        <v>0</v>
      </c>
      <c r="H66" s="19">
        <v>0</v>
      </c>
      <c r="I66" s="19">
        <f t="shared" si="5"/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f t="shared" si="3"/>
        <v>0</v>
      </c>
      <c r="U66" s="19">
        <v>0</v>
      </c>
      <c r="V66" s="19">
        <v>0</v>
      </c>
      <c r="W66" s="19">
        <v>0</v>
      </c>
      <c r="X66" s="22"/>
    </row>
    <row r="67" spans="1:24" s="4" customFormat="1" ht="56.25" x14ac:dyDescent="0.2">
      <c r="A67" s="9" t="s">
        <v>140</v>
      </c>
      <c r="B67" s="15" t="s">
        <v>113</v>
      </c>
      <c r="C67" s="8" t="s">
        <v>103</v>
      </c>
      <c r="D67" s="21">
        <f t="shared" si="4"/>
        <v>0</v>
      </c>
      <c r="E67" s="19">
        <v>0</v>
      </c>
      <c r="F67" s="19">
        <v>0</v>
      </c>
      <c r="G67" s="19">
        <v>0</v>
      </c>
      <c r="H67" s="19">
        <v>0</v>
      </c>
      <c r="I67" s="19">
        <f t="shared" si="5"/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f t="shared" si="3"/>
        <v>0</v>
      </c>
      <c r="U67" s="19">
        <v>0</v>
      </c>
      <c r="V67" s="19">
        <v>0</v>
      </c>
      <c r="W67" s="19">
        <v>0</v>
      </c>
      <c r="X67" s="22"/>
    </row>
    <row r="68" spans="1:24" s="4" customFormat="1" ht="45" x14ac:dyDescent="0.2">
      <c r="A68" s="9" t="s">
        <v>141</v>
      </c>
      <c r="B68" s="15" t="s">
        <v>114</v>
      </c>
      <c r="C68" s="8" t="s">
        <v>115</v>
      </c>
      <c r="D68" s="21">
        <f t="shared" si="4"/>
        <v>0</v>
      </c>
      <c r="E68" s="19">
        <v>0</v>
      </c>
      <c r="F68" s="19">
        <v>0</v>
      </c>
      <c r="G68" s="19">
        <v>0</v>
      </c>
      <c r="H68" s="19">
        <v>0</v>
      </c>
      <c r="I68" s="19">
        <f t="shared" si="5"/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f t="shared" si="3"/>
        <v>0</v>
      </c>
      <c r="U68" s="19">
        <v>0</v>
      </c>
      <c r="V68" s="19">
        <v>0</v>
      </c>
      <c r="W68" s="19">
        <v>0</v>
      </c>
      <c r="X68" s="22"/>
    </row>
    <row r="69" spans="1:24" s="4" customFormat="1" ht="45" x14ac:dyDescent="0.2">
      <c r="A69" s="9" t="s">
        <v>142</v>
      </c>
      <c r="B69" s="15" t="s">
        <v>116</v>
      </c>
      <c r="C69" s="8" t="s">
        <v>117</v>
      </c>
      <c r="D69" s="21">
        <f t="shared" si="4"/>
        <v>0</v>
      </c>
      <c r="E69" s="19">
        <v>0</v>
      </c>
      <c r="F69" s="19">
        <v>0</v>
      </c>
      <c r="G69" s="19">
        <v>0</v>
      </c>
      <c r="H69" s="19">
        <v>0</v>
      </c>
      <c r="I69" s="19">
        <f t="shared" si="5"/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f t="shared" si="3"/>
        <v>0</v>
      </c>
      <c r="U69" s="19">
        <v>0</v>
      </c>
      <c r="V69" s="19">
        <v>0</v>
      </c>
      <c r="W69" s="19">
        <v>0</v>
      </c>
      <c r="X69" s="22"/>
    </row>
    <row r="70" spans="1:24" s="1" customFormat="1" ht="45" x14ac:dyDescent="0.2">
      <c r="A70" s="9" t="s">
        <v>143</v>
      </c>
      <c r="B70" s="15" t="s">
        <v>118</v>
      </c>
      <c r="C70" s="8" t="s">
        <v>119</v>
      </c>
      <c r="D70" s="21">
        <f t="shared" si="4"/>
        <v>0</v>
      </c>
      <c r="E70" s="19">
        <v>0</v>
      </c>
      <c r="F70" s="19">
        <v>0</v>
      </c>
      <c r="G70" s="21">
        <v>0</v>
      </c>
      <c r="H70" s="19">
        <v>0</v>
      </c>
      <c r="I70" s="19">
        <f t="shared" si="5"/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f t="shared" si="3"/>
        <v>0</v>
      </c>
      <c r="U70" s="19">
        <v>0</v>
      </c>
      <c r="V70" s="19">
        <v>0</v>
      </c>
      <c r="W70" s="19">
        <v>0</v>
      </c>
      <c r="X70" s="22"/>
    </row>
    <row r="71" spans="1:24" s="1" customFormat="1" ht="45" x14ac:dyDescent="0.2">
      <c r="A71" s="9" t="s">
        <v>144</v>
      </c>
      <c r="B71" s="15" t="s">
        <v>120</v>
      </c>
      <c r="C71" s="8" t="s">
        <v>121</v>
      </c>
      <c r="D71" s="21">
        <f t="shared" si="4"/>
        <v>0</v>
      </c>
      <c r="E71" s="19">
        <v>0</v>
      </c>
      <c r="F71" s="19">
        <v>0</v>
      </c>
      <c r="G71" s="21">
        <v>0</v>
      </c>
      <c r="H71" s="19">
        <v>0</v>
      </c>
      <c r="I71" s="19">
        <f t="shared" si="5"/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f t="shared" si="3"/>
        <v>0</v>
      </c>
      <c r="U71" s="19">
        <v>0</v>
      </c>
      <c r="V71" s="19">
        <v>0</v>
      </c>
      <c r="W71" s="19">
        <v>0</v>
      </c>
      <c r="X71" s="22"/>
    </row>
    <row r="72" spans="1:24" s="4" customFormat="1" ht="24" x14ac:dyDescent="0.2">
      <c r="A72" s="12" t="s">
        <v>124</v>
      </c>
      <c r="B72" s="10" t="s">
        <v>125</v>
      </c>
      <c r="C72" s="12" t="s">
        <v>29</v>
      </c>
      <c r="D72" s="19">
        <f>D73+D74</f>
        <v>1.373065</v>
      </c>
      <c r="E72" s="21">
        <v>0</v>
      </c>
      <c r="F72" s="21">
        <v>0</v>
      </c>
      <c r="G72" s="19">
        <f>G73+G74</f>
        <v>1.373065</v>
      </c>
      <c r="H72" s="19">
        <v>0</v>
      </c>
      <c r="I72" s="19">
        <f t="shared" si="5"/>
        <v>2.2216650000000002</v>
      </c>
      <c r="J72" s="19">
        <v>0</v>
      </c>
      <c r="K72" s="19">
        <v>0</v>
      </c>
      <c r="L72" s="19">
        <f>L73+L74</f>
        <v>2.2216650000000002</v>
      </c>
      <c r="M72" s="19">
        <v>0</v>
      </c>
      <c r="N72" s="19">
        <f t="shared" ref="N72:N73" si="6">N81</f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23"/>
    </row>
    <row r="73" spans="1:24" s="4" customFormat="1" ht="24" x14ac:dyDescent="0.2">
      <c r="A73" s="12" t="s">
        <v>126</v>
      </c>
      <c r="B73" s="10" t="s">
        <v>127</v>
      </c>
      <c r="C73" s="12" t="s">
        <v>29</v>
      </c>
      <c r="D73" s="19">
        <v>0</v>
      </c>
      <c r="E73" s="21">
        <v>0</v>
      </c>
      <c r="F73" s="21">
        <v>0</v>
      </c>
      <c r="G73" s="19">
        <v>0</v>
      </c>
      <c r="H73" s="19">
        <v>0</v>
      </c>
      <c r="I73" s="19">
        <f t="shared" si="5"/>
        <v>0</v>
      </c>
      <c r="J73" s="19">
        <v>0</v>
      </c>
      <c r="K73" s="19">
        <v>0</v>
      </c>
      <c r="L73" s="19">
        <v>0</v>
      </c>
      <c r="M73" s="19">
        <v>0</v>
      </c>
      <c r="N73" s="19">
        <f t="shared" si="6"/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f t="shared" si="3"/>
        <v>0</v>
      </c>
      <c r="U73" s="19">
        <v>0</v>
      </c>
      <c r="V73" s="19">
        <v>0</v>
      </c>
      <c r="W73" s="19">
        <v>0</v>
      </c>
      <c r="X73" s="23"/>
    </row>
    <row r="74" spans="1:24" s="4" customFormat="1" ht="24" x14ac:dyDescent="0.2">
      <c r="A74" s="12" t="s">
        <v>128</v>
      </c>
      <c r="B74" s="10" t="s">
        <v>129</v>
      </c>
      <c r="C74" s="12" t="s">
        <v>29</v>
      </c>
      <c r="D74" s="19">
        <f>D81+D75+D76+D77+D78+D79</f>
        <v>1.373065</v>
      </c>
      <c r="E74" s="21">
        <v>0</v>
      </c>
      <c r="F74" s="21">
        <v>0</v>
      </c>
      <c r="G74" s="19">
        <f>G81+G75+G76+G77+G78+G79</f>
        <v>1.373065</v>
      </c>
      <c r="H74" s="19">
        <v>0</v>
      </c>
      <c r="I74" s="19">
        <f>I81+I75+I76+I77+I78+I79</f>
        <v>2.2216650000000002</v>
      </c>
      <c r="J74" s="19">
        <v>0</v>
      </c>
      <c r="K74" s="19">
        <v>0</v>
      </c>
      <c r="L74" s="19">
        <f>L81+L75+L76+L77+L78+L79</f>
        <v>2.2216650000000002</v>
      </c>
      <c r="M74" s="19">
        <v>0</v>
      </c>
      <c r="N74" s="19">
        <f>N81+N75+N76+N77+N78+N79</f>
        <v>0.84860000000000013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f>T81+T75+T76+T77+T78+T79</f>
        <v>0</v>
      </c>
      <c r="U74" s="19">
        <v>0</v>
      </c>
      <c r="V74" s="19">
        <v>0</v>
      </c>
      <c r="W74" s="19">
        <v>0</v>
      </c>
      <c r="X74" s="23"/>
    </row>
    <row r="75" spans="1:24" s="4" customFormat="1" ht="45" x14ac:dyDescent="0.2">
      <c r="A75" s="8" t="s">
        <v>145</v>
      </c>
      <c r="B75" s="7" t="s">
        <v>146</v>
      </c>
      <c r="C75" s="17" t="s">
        <v>122</v>
      </c>
      <c r="D75" s="21">
        <f>G75</f>
        <v>0</v>
      </c>
      <c r="E75" s="19">
        <v>0</v>
      </c>
      <c r="F75" s="21">
        <v>0</v>
      </c>
      <c r="G75" s="21">
        <v>0</v>
      </c>
      <c r="H75" s="19">
        <v>0</v>
      </c>
      <c r="I75" s="19">
        <f t="shared" ref="I75" si="7">L75</f>
        <v>0</v>
      </c>
      <c r="J75" s="19">
        <v>0</v>
      </c>
      <c r="K75" s="19">
        <v>0</v>
      </c>
      <c r="L75" s="21">
        <v>0</v>
      </c>
      <c r="M75" s="19">
        <v>0</v>
      </c>
      <c r="N75" s="21">
        <f>I75-D75</f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f t="shared" ref="T75" si="8">L75-G75</f>
        <v>0</v>
      </c>
      <c r="U75" s="19">
        <v>0</v>
      </c>
      <c r="V75" s="19">
        <v>0</v>
      </c>
      <c r="W75" s="19">
        <v>0</v>
      </c>
      <c r="X75" s="24"/>
    </row>
    <row r="76" spans="1:24" s="4" customFormat="1" ht="90" x14ac:dyDescent="0.2">
      <c r="A76" s="8" t="s">
        <v>145</v>
      </c>
      <c r="B76" s="7" t="s">
        <v>156</v>
      </c>
      <c r="C76" s="17" t="s">
        <v>158</v>
      </c>
      <c r="D76" s="19">
        <f t="shared" ref="D76:D79" si="9">G76</f>
        <v>0.15111840000000001</v>
      </c>
      <c r="E76" s="19">
        <v>0</v>
      </c>
      <c r="F76" s="21">
        <v>0</v>
      </c>
      <c r="G76" s="19">
        <v>0.15111840000000001</v>
      </c>
      <c r="H76" s="19">
        <v>0</v>
      </c>
      <c r="I76" s="19">
        <f t="shared" ref="I76:I81" si="10">L76</f>
        <v>0.15111840000000001</v>
      </c>
      <c r="J76" s="19">
        <v>0</v>
      </c>
      <c r="K76" s="19">
        <v>0</v>
      </c>
      <c r="L76" s="21">
        <v>0.15111840000000001</v>
      </c>
      <c r="M76" s="19">
        <v>0</v>
      </c>
      <c r="N76" s="21">
        <f t="shared" ref="N76:N81" si="11">I76-D76</f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f t="shared" ref="T76:T81" si="12">L76-G76</f>
        <v>0</v>
      </c>
      <c r="U76" s="19">
        <v>0</v>
      </c>
      <c r="V76" s="19">
        <v>0</v>
      </c>
      <c r="W76" s="19">
        <v>0</v>
      </c>
      <c r="X76" s="24"/>
    </row>
    <row r="77" spans="1:24" s="4" customFormat="1" ht="225" x14ac:dyDescent="0.2">
      <c r="A77" s="8" t="s">
        <v>145</v>
      </c>
      <c r="B77" s="7" t="s">
        <v>147</v>
      </c>
      <c r="C77" s="17" t="s">
        <v>159</v>
      </c>
      <c r="D77" s="19">
        <f t="shared" si="9"/>
        <v>0.58734660000000005</v>
      </c>
      <c r="E77" s="19">
        <v>0</v>
      </c>
      <c r="F77" s="21">
        <v>0</v>
      </c>
      <c r="G77" s="19">
        <v>0.58734660000000005</v>
      </c>
      <c r="H77" s="19">
        <v>0</v>
      </c>
      <c r="I77" s="19">
        <f t="shared" si="10"/>
        <v>0.58734660000000005</v>
      </c>
      <c r="J77" s="19">
        <v>0</v>
      </c>
      <c r="K77" s="19">
        <v>0</v>
      </c>
      <c r="L77" s="21">
        <v>0.58734660000000005</v>
      </c>
      <c r="M77" s="19">
        <v>0</v>
      </c>
      <c r="N77" s="21">
        <f t="shared" si="11"/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f t="shared" si="12"/>
        <v>0</v>
      </c>
      <c r="U77" s="19">
        <v>0</v>
      </c>
      <c r="V77" s="19">
        <v>0</v>
      </c>
      <c r="W77" s="19">
        <v>0</v>
      </c>
      <c r="X77" s="24"/>
    </row>
    <row r="78" spans="1:24" s="4" customFormat="1" ht="146.25" x14ac:dyDescent="0.2">
      <c r="A78" s="8" t="s">
        <v>145</v>
      </c>
      <c r="B78" s="7" t="s">
        <v>148</v>
      </c>
      <c r="C78" s="17" t="s">
        <v>160</v>
      </c>
      <c r="D78" s="19">
        <f t="shared" si="9"/>
        <v>0.4</v>
      </c>
      <c r="E78" s="19">
        <v>0</v>
      </c>
      <c r="F78" s="21">
        <v>0</v>
      </c>
      <c r="G78" s="19">
        <v>0.4</v>
      </c>
      <c r="H78" s="19">
        <v>0</v>
      </c>
      <c r="I78" s="19">
        <f t="shared" si="10"/>
        <v>0</v>
      </c>
      <c r="J78" s="19">
        <v>0</v>
      </c>
      <c r="K78" s="19">
        <v>0</v>
      </c>
      <c r="L78" s="21">
        <v>0</v>
      </c>
      <c r="M78" s="19">
        <v>0</v>
      </c>
      <c r="N78" s="21">
        <f t="shared" si="11"/>
        <v>-0.4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f t="shared" ref="U76:U79" si="13">L78/G78*100</f>
        <v>0</v>
      </c>
      <c r="V78" s="19">
        <v>0</v>
      </c>
      <c r="W78" s="19">
        <v>0</v>
      </c>
      <c r="X78" s="24"/>
    </row>
    <row r="79" spans="1:24" s="4" customFormat="1" ht="202.5" x14ac:dyDescent="0.2">
      <c r="A79" s="8" t="s">
        <v>145</v>
      </c>
      <c r="B79" s="7" t="s">
        <v>149</v>
      </c>
      <c r="C79" s="17" t="s">
        <v>161</v>
      </c>
      <c r="D79" s="19">
        <f t="shared" si="9"/>
        <v>0.2346</v>
      </c>
      <c r="E79" s="19">
        <v>0</v>
      </c>
      <c r="F79" s="21">
        <v>0</v>
      </c>
      <c r="G79" s="19">
        <v>0.2346</v>
      </c>
      <c r="H79" s="19">
        <v>0</v>
      </c>
      <c r="I79" s="19">
        <f t="shared" si="10"/>
        <v>1.4832000000000001</v>
      </c>
      <c r="J79" s="19">
        <v>0</v>
      </c>
      <c r="K79" s="19">
        <v>0</v>
      </c>
      <c r="L79" s="21">
        <v>1.4832000000000001</v>
      </c>
      <c r="M79" s="19">
        <v>0</v>
      </c>
      <c r="N79" s="21">
        <f t="shared" si="11"/>
        <v>1.2486000000000002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24"/>
    </row>
    <row r="80" spans="1:24" s="4" customFormat="1" ht="45" x14ac:dyDescent="0.2">
      <c r="A80" s="8" t="s">
        <v>145</v>
      </c>
      <c r="B80" s="7" t="s">
        <v>157</v>
      </c>
      <c r="C80" s="17" t="s">
        <v>163</v>
      </c>
      <c r="D80" s="21">
        <v>0</v>
      </c>
      <c r="E80" s="19">
        <v>0</v>
      </c>
      <c r="F80" s="21">
        <v>0</v>
      </c>
      <c r="G80" s="21">
        <v>0</v>
      </c>
      <c r="H80" s="19">
        <v>0</v>
      </c>
      <c r="I80" s="19">
        <f t="shared" ref="I80" si="14">L80</f>
        <v>0</v>
      </c>
      <c r="J80" s="19">
        <v>0</v>
      </c>
      <c r="K80" s="19">
        <v>0</v>
      </c>
      <c r="L80" s="21">
        <v>0</v>
      </c>
      <c r="M80" s="19">
        <v>0</v>
      </c>
      <c r="N80" s="21">
        <f t="shared" ref="N80" si="15">I80-D80</f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f t="shared" ref="T80" si="16">L80-G80</f>
        <v>0</v>
      </c>
      <c r="U80" s="19">
        <v>0</v>
      </c>
      <c r="V80" s="19">
        <v>0</v>
      </c>
      <c r="W80" s="19">
        <v>0</v>
      </c>
      <c r="X80" s="24"/>
    </row>
    <row r="81" spans="1:24" s="4" customFormat="1" ht="56.25" x14ac:dyDescent="0.2">
      <c r="A81" s="8" t="s">
        <v>145</v>
      </c>
      <c r="B81" s="7" t="s">
        <v>150</v>
      </c>
      <c r="C81" s="17" t="s">
        <v>162</v>
      </c>
      <c r="D81" s="21">
        <v>0</v>
      </c>
      <c r="E81" s="19">
        <v>0</v>
      </c>
      <c r="F81" s="21">
        <v>0</v>
      </c>
      <c r="G81" s="21">
        <v>0</v>
      </c>
      <c r="H81" s="19">
        <v>0</v>
      </c>
      <c r="I81" s="19">
        <f t="shared" si="10"/>
        <v>0</v>
      </c>
      <c r="J81" s="19">
        <v>0</v>
      </c>
      <c r="K81" s="19">
        <v>0</v>
      </c>
      <c r="L81" s="21">
        <v>0</v>
      </c>
      <c r="M81" s="19">
        <v>0</v>
      </c>
      <c r="N81" s="21">
        <f t="shared" si="11"/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f t="shared" si="12"/>
        <v>0</v>
      </c>
      <c r="U81" s="19">
        <v>0</v>
      </c>
      <c r="V81" s="19">
        <v>0</v>
      </c>
      <c r="W81" s="19">
        <v>0</v>
      </c>
      <c r="X81" s="24"/>
    </row>
    <row r="82" spans="1:24" x14ac:dyDescent="0.25">
      <c r="A82" s="26" t="s">
        <v>28</v>
      </c>
      <c r="B82" s="27"/>
      <c r="C82" s="28"/>
      <c r="D82" s="21">
        <f>D72+D56</f>
        <v>9.4003354120000004</v>
      </c>
      <c r="E82" s="19">
        <v>0</v>
      </c>
      <c r="F82" s="21">
        <v>0</v>
      </c>
      <c r="G82" s="21">
        <f t="shared" ref="G82" si="17">G72+G56</f>
        <v>9.4003354120000004</v>
      </c>
      <c r="H82" s="19">
        <v>0</v>
      </c>
      <c r="I82" s="21">
        <f>I72+I56</f>
        <v>9.4396649999999998</v>
      </c>
      <c r="J82" s="19">
        <v>0</v>
      </c>
      <c r="K82" s="19">
        <v>0</v>
      </c>
      <c r="L82" s="21">
        <f>L72+L56</f>
        <v>9.4396649999999998</v>
      </c>
      <c r="M82" s="19">
        <v>0</v>
      </c>
      <c r="N82" s="21">
        <f>N72+N56</f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f t="shared" si="3"/>
        <v>3.9329587999999305E-2</v>
      </c>
      <c r="U82" s="19">
        <f t="shared" ref="U56:U82" si="18">L82/G82*100</f>
        <v>100.41838494347546</v>
      </c>
      <c r="V82" s="19">
        <v>0</v>
      </c>
      <c r="W82" s="19">
        <v>0</v>
      </c>
      <c r="X82" s="25"/>
    </row>
    <row r="83" spans="1:24" x14ac:dyDescent="0.25"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</row>
    <row r="84" spans="1:24" x14ac:dyDescent="0.25"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</row>
    <row r="85" spans="1:24" x14ac:dyDescent="0.25"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</row>
    <row r="86" spans="1:24" x14ac:dyDescent="0.25"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</row>
    <row r="87" spans="1:24" x14ac:dyDescent="0.25"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</row>
    <row r="88" spans="1:24" x14ac:dyDescent="0.25"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</row>
  </sheetData>
  <mergeCells count="34">
    <mergeCell ref="I7:R7"/>
    <mergeCell ref="V2:X2"/>
    <mergeCell ref="A3:X3"/>
    <mergeCell ref="I4:J4"/>
    <mergeCell ref="L4:M4"/>
    <mergeCell ref="I6:R6"/>
    <mergeCell ref="L9:M9"/>
    <mergeCell ref="K12:S12"/>
    <mergeCell ref="A14:A18"/>
    <mergeCell ref="B14:B18"/>
    <mergeCell ref="C14:C18"/>
    <mergeCell ref="D14:M14"/>
    <mergeCell ref="N14:W15"/>
    <mergeCell ref="E17:E18"/>
    <mergeCell ref="F17:F18"/>
    <mergeCell ref="K11:R11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A82:C82"/>
    <mergeCell ref="G17:G18"/>
    <mergeCell ref="H17:H18"/>
    <mergeCell ref="I17:I18"/>
    <mergeCell ref="J17:J18"/>
  </mergeCells>
  <pageMargins left="0.59055118110236227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2020-05-14T10:00:43Z</dcterms:created>
  <dcterms:modified xsi:type="dcterms:W3CDTF">2024-02-12T12:28:59Z</dcterms:modified>
</cp:coreProperties>
</file>