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Проекты участка\Инвестиционные проекты (ФЗ № 35)\Отчеты по ИП\2024\Отчет за 4 квартал 2023 года\Саратов\"/>
    </mc:Choice>
  </mc:AlternateContent>
  <bookViews>
    <workbookView xWindow="0" yWindow="0" windowWidth="28800" windowHeight="11835"/>
  </bookViews>
  <sheets>
    <sheet name="12" sheetId="1" r:id="rId1"/>
  </sheets>
  <definedNames>
    <definedName name="TABLE" localSheetId="0">'12'!#REF!</definedName>
    <definedName name="TABLE_2" localSheetId="0">'12'!#REF!</definedName>
    <definedName name="_xlnm.Print_Area" localSheetId="0">'12'!$A$1:$V$80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72" i="1" l="1"/>
  <c r="P72" i="1"/>
  <c r="O72" i="1"/>
  <c r="N72" i="1"/>
  <c r="M72" i="1"/>
  <c r="M24" i="1" s="1"/>
  <c r="L72" i="1"/>
  <c r="I59" i="1"/>
  <c r="L24" i="1"/>
  <c r="M60" i="1"/>
  <c r="I60" i="1" s="1"/>
  <c r="L60" i="1"/>
  <c r="M63" i="1"/>
  <c r="L63" i="1"/>
  <c r="K63" i="1"/>
  <c r="J76" i="1"/>
  <c r="K76" i="1" s="1"/>
  <c r="J77" i="1"/>
  <c r="H77" i="1" s="1"/>
  <c r="J75" i="1"/>
  <c r="K74" i="1"/>
  <c r="J74" i="1"/>
  <c r="E78" i="1"/>
  <c r="E77" i="1"/>
  <c r="I77" i="1" s="1"/>
  <c r="E76" i="1"/>
  <c r="E75" i="1"/>
  <c r="E74" i="1"/>
  <c r="E73" i="1"/>
  <c r="E65" i="1"/>
  <c r="E63" i="1"/>
  <c r="E62" i="1"/>
  <c r="E60" i="1"/>
  <c r="E59" i="1"/>
  <c r="E55" i="1"/>
  <c r="D72" i="1"/>
  <c r="D24" i="1" s="1"/>
  <c r="J72" i="1" l="1"/>
  <c r="J24" i="1" s="1"/>
  <c r="K77" i="1"/>
  <c r="E72" i="1"/>
  <c r="E24" i="1" s="1"/>
  <c r="I78" i="1"/>
  <c r="S78" i="1" s="1"/>
  <c r="H78" i="1"/>
  <c r="G78" i="1"/>
  <c r="T78" i="1" l="1"/>
  <c r="R78" i="1"/>
  <c r="K75" i="1" l="1"/>
  <c r="K72" i="1" s="1"/>
  <c r="K24" i="1" s="1"/>
  <c r="H60" i="1"/>
  <c r="I79" i="1" l="1"/>
  <c r="F79" i="1"/>
  <c r="F72" i="1" s="1"/>
  <c r="F24" i="1" s="1"/>
  <c r="I76" i="1"/>
  <c r="I75" i="1"/>
  <c r="I74" i="1"/>
  <c r="G74" i="1" l="1"/>
  <c r="G75" i="1"/>
  <c r="H75" i="1" s="1"/>
  <c r="G77" i="1"/>
  <c r="G76" i="1"/>
  <c r="H76" i="1" s="1"/>
  <c r="S76" i="1" s="1"/>
  <c r="R79" i="1"/>
  <c r="S79" i="1" s="1"/>
  <c r="G79" i="1"/>
  <c r="H79" i="1" s="1"/>
  <c r="H74" i="1" l="1"/>
  <c r="S74" i="1" s="1"/>
  <c r="G72" i="1"/>
  <c r="G24" i="1" s="1"/>
  <c r="T75" i="1"/>
  <c r="T74" i="1"/>
  <c r="S75" i="1"/>
  <c r="T76" i="1"/>
  <c r="T79" i="1"/>
  <c r="H56" i="1"/>
  <c r="I56" i="1"/>
  <c r="H57" i="1"/>
  <c r="I57" i="1"/>
  <c r="T57" i="1" s="1"/>
  <c r="H58" i="1"/>
  <c r="I58" i="1"/>
  <c r="H61" i="1"/>
  <c r="I61" i="1"/>
  <c r="H62" i="1"/>
  <c r="I62" i="1"/>
  <c r="H63" i="1"/>
  <c r="I63" i="1"/>
  <c r="H64" i="1"/>
  <c r="I64" i="1"/>
  <c r="H65" i="1"/>
  <c r="I65" i="1"/>
  <c r="H66" i="1"/>
  <c r="I66" i="1"/>
  <c r="H67" i="1"/>
  <c r="I67" i="1"/>
  <c r="H68" i="1"/>
  <c r="T68" i="1" s="1"/>
  <c r="I68" i="1"/>
  <c r="H69" i="1"/>
  <c r="I69" i="1"/>
  <c r="I55" i="1"/>
  <c r="I54" i="1" s="1"/>
  <c r="H55" i="1"/>
  <c r="F56" i="1"/>
  <c r="F57" i="1"/>
  <c r="F58" i="1"/>
  <c r="G58" i="1" s="1"/>
  <c r="F59" i="1"/>
  <c r="F60" i="1"/>
  <c r="F61" i="1"/>
  <c r="G61" i="1" s="1"/>
  <c r="F62" i="1"/>
  <c r="F63" i="1"/>
  <c r="G63" i="1" s="1"/>
  <c r="F64" i="1"/>
  <c r="G64" i="1" s="1"/>
  <c r="F65" i="1"/>
  <c r="G65" i="1" s="1"/>
  <c r="F66" i="1"/>
  <c r="F67" i="1"/>
  <c r="G67" i="1" s="1"/>
  <c r="F68" i="1"/>
  <c r="G68" i="1" s="1"/>
  <c r="F69" i="1"/>
  <c r="G69" i="1" s="1"/>
  <c r="F55" i="1"/>
  <c r="G55" i="1" s="1"/>
  <c r="J54" i="1"/>
  <c r="J20" i="1" s="1"/>
  <c r="J18" i="1" s="1"/>
  <c r="K54" i="1"/>
  <c r="K20" i="1" s="1"/>
  <c r="K18" i="1" s="1"/>
  <c r="L54" i="1"/>
  <c r="L20" i="1" s="1"/>
  <c r="L18" i="1" s="1"/>
  <c r="M54" i="1"/>
  <c r="M20" i="1" s="1"/>
  <c r="M18" i="1" s="1"/>
  <c r="N54" i="1"/>
  <c r="N20" i="1" s="1"/>
  <c r="O54" i="1"/>
  <c r="O20" i="1" s="1"/>
  <c r="Q54" i="1"/>
  <c r="Q20" i="1" s="1"/>
  <c r="E54" i="1"/>
  <c r="D54" i="1"/>
  <c r="D45" i="1" s="1"/>
  <c r="T67" i="1" l="1"/>
  <c r="G59" i="1"/>
  <c r="P59" i="1"/>
  <c r="I45" i="1"/>
  <c r="I20" i="1"/>
  <c r="G57" i="1"/>
  <c r="R57" i="1"/>
  <c r="S57" i="1" s="1"/>
  <c r="T55" i="1"/>
  <c r="T66" i="1"/>
  <c r="T64" i="1"/>
  <c r="T62" i="1"/>
  <c r="T56" i="1"/>
  <c r="R68" i="1"/>
  <c r="S68" i="1" s="1"/>
  <c r="R58" i="1"/>
  <c r="S58" i="1" s="1"/>
  <c r="R66" i="1"/>
  <c r="S66" i="1" s="1"/>
  <c r="R64" i="1"/>
  <c r="S64" i="1" s="1"/>
  <c r="R62" i="1"/>
  <c r="S62" i="1" s="1"/>
  <c r="G60" i="1"/>
  <c r="S60" i="1"/>
  <c r="R56" i="1"/>
  <c r="S56" i="1" s="1"/>
  <c r="T58" i="1"/>
  <c r="R55" i="1"/>
  <c r="T63" i="1"/>
  <c r="R61" i="1"/>
  <c r="S61" i="1" s="1"/>
  <c r="T60" i="1"/>
  <c r="S59" i="1"/>
  <c r="D52" i="1"/>
  <c r="G66" i="1"/>
  <c r="G62" i="1"/>
  <c r="G56" i="1"/>
  <c r="R69" i="1"/>
  <c r="S69" i="1" s="1"/>
  <c r="R67" i="1"/>
  <c r="S67" i="1" s="1"/>
  <c r="R65" i="1"/>
  <c r="S65" i="1" s="1"/>
  <c r="S63" i="1"/>
  <c r="T61" i="1"/>
  <c r="T69" i="1"/>
  <c r="T65" i="1"/>
  <c r="F54" i="1"/>
  <c r="I73" i="1"/>
  <c r="I72" i="1" s="1"/>
  <c r="I24" i="1" s="1"/>
  <c r="J70" i="1"/>
  <c r="K70" i="1"/>
  <c r="L70" i="1"/>
  <c r="M70" i="1"/>
  <c r="N70" i="1"/>
  <c r="O70" i="1"/>
  <c r="Q70" i="1"/>
  <c r="D80" i="1"/>
  <c r="E80" i="1"/>
  <c r="N80" i="1"/>
  <c r="S55" i="1" l="1"/>
  <c r="R54" i="1"/>
  <c r="R20" i="1" s="1"/>
  <c r="H59" i="1"/>
  <c r="P54" i="1"/>
  <c r="P20" i="1" s="1"/>
  <c r="G54" i="1"/>
  <c r="I18" i="1"/>
  <c r="S54" i="1"/>
  <c r="J80" i="1"/>
  <c r="L80" i="1"/>
  <c r="O80" i="1"/>
  <c r="M80" i="1"/>
  <c r="K80" i="1"/>
  <c r="R73" i="1"/>
  <c r="Q80" i="1"/>
  <c r="I70" i="1"/>
  <c r="Q52" i="1"/>
  <c r="O52" i="1"/>
  <c r="M45" i="1"/>
  <c r="L52" i="1"/>
  <c r="K52" i="1"/>
  <c r="E52" i="1"/>
  <c r="M52" i="1"/>
  <c r="Q24" i="1"/>
  <c r="Q18" i="1" s="1"/>
  <c r="O24" i="1"/>
  <c r="O18" i="1" s="1"/>
  <c r="N24" i="1"/>
  <c r="N18" i="1" s="1"/>
  <c r="T59" i="1" l="1"/>
  <c r="T54" i="1" s="1"/>
  <c r="H54" i="1"/>
  <c r="R70" i="1"/>
  <c r="R72" i="1"/>
  <c r="R24" i="1" s="1"/>
  <c r="I80" i="1"/>
  <c r="G70" i="1"/>
  <c r="G80" i="1" s="1"/>
  <c r="K45" i="1"/>
  <c r="O45" i="1"/>
  <c r="E20" i="1"/>
  <c r="E18" i="1" s="1"/>
  <c r="E45" i="1"/>
  <c r="F80" i="1"/>
  <c r="D20" i="1"/>
  <c r="D18" i="1" s="1"/>
  <c r="L45" i="1"/>
  <c r="Q45" i="1"/>
  <c r="J52" i="1"/>
  <c r="N52" i="1"/>
  <c r="J45" i="1"/>
  <c r="N45" i="1"/>
  <c r="P70" i="1" l="1"/>
  <c r="H73" i="1"/>
  <c r="H72" i="1" s="1"/>
  <c r="H24" i="1" s="1"/>
  <c r="P24" i="1"/>
  <c r="P18" i="1" s="1"/>
  <c r="R80" i="1"/>
  <c r="F20" i="1"/>
  <c r="F18" i="1" s="1"/>
  <c r="F52" i="1"/>
  <c r="F45" i="1"/>
  <c r="G52" i="1"/>
  <c r="G45" i="1"/>
  <c r="G20" i="1"/>
  <c r="G18" i="1" s="1"/>
  <c r="I52" i="1"/>
  <c r="P80" i="1" l="1"/>
  <c r="H70" i="1"/>
  <c r="S73" i="1"/>
  <c r="S72" i="1" s="1"/>
  <c r="S24" i="1" s="1"/>
  <c r="T73" i="1"/>
  <c r="T72" i="1" s="1"/>
  <c r="H80" i="1"/>
  <c r="S70" i="1" l="1"/>
  <c r="T70" i="1"/>
  <c r="T24" i="1"/>
  <c r="U70" i="1"/>
  <c r="T80" i="1"/>
  <c r="R45" i="1"/>
  <c r="R52" i="1"/>
  <c r="R18" i="1"/>
  <c r="H45" i="1"/>
  <c r="H20" i="1"/>
  <c r="H52" i="1"/>
  <c r="P45" i="1"/>
  <c r="P52" i="1"/>
  <c r="H18" i="1" l="1"/>
  <c r="S80" i="1"/>
  <c r="T45" i="1"/>
  <c r="T52" i="1"/>
  <c r="S52" i="1"/>
  <c r="S20" i="1"/>
  <c r="S18" i="1" s="1"/>
  <c r="S45" i="1"/>
  <c r="U45" i="1"/>
</calcChain>
</file>

<file path=xl/sharedStrings.xml><?xml version="1.0" encoding="utf-8"?>
<sst xmlns="http://schemas.openxmlformats.org/spreadsheetml/2006/main" count="230" uniqueCount="175">
  <si>
    <t>Приложение № 12</t>
  </si>
  <si>
    <t>к приказу Минэнерго России
от 25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</si>
  <si>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</si>
  <si>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</si>
  <si>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</si>
  <si>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</si>
  <si>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</si>
  <si>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Саратовский филиал ООО "Газпром энерго"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</si>
  <si>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</si>
  <si>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</si>
  <si>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</si>
  <si>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</si>
  <si>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</si>
  <si>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</si>
  <si>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</si>
  <si>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</si>
  <si>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</si>
  <si>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</si>
  <si>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</si>
  <si>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</si>
  <si>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</si>
  <si>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</si>
  <si>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</si>
  <si>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</si>
  <si>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</si>
  <si>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</si>
  <si>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</si>
  <si>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</si>
  <si>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>Факт</t>
  </si>
  <si>
    <t>млн. рублей
(без НДС)</t>
  </si>
  <si>
    <t>%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</si>
  <si>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</si>
  <si>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</si>
  <si>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</si>
  <si>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</si>
  <si>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</si>
  <si>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</si>
  <si>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</si>
  <si>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</si>
  <si>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</si>
  <si>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</si>
  <si>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</si>
  <si>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</si>
  <si>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</si>
  <si>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</si>
  <si>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Наименование субъекта Российской Федерации</t>
  </si>
  <si>
    <t>1.1.</t>
  </si>
  <si>
    <t>Технологическое присоединение, всего, в том числе:</t>
  </si>
  <si>
    <t>1.1.1.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</si>
  <si>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</si>
  <si>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</si>
  <si>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</si>
  <si>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</si>
  <si>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</si>
  <si>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</si>
  <si>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</si>
  <si>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1.1.2.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</si>
  <si>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</si>
  <si>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</si>
  <si>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</si>
  <si>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</si>
  <si>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</si>
  <si>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1.1.3.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</si>
  <si>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</si>
  <si>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</si>
  <si>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</si>
  <si>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</si>
  <si>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</si>
  <si>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</si>
  <si>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</si>
  <si>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</si>
  <si>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</si>
  <si>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</si>
  <si>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</si>
  <si>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</si>
  <si>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</si>
  <si>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</t>
  </si>
  <si>
    <t>Реконструкция, модернизация, техническое перевооружение, всего, в том числе: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</si>
  <si>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</si>
  <si>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</si>
  <si>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</si>
  <si>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</si>
  <si>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</si>
  <si>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</si>
  <si>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</si>
  <si>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</si>
  <si>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</si>
  <si>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</si>
  <si>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</si>
  <si>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</si>
  <si>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</si>
  <si>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</si>
  <si>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</si>
  <si>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</si>
  <si>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</si>
  <si>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</si>
  <si>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1.6</t>
  </si>
  <si>
    <t>Прочие инвестиционные проекты, всего, в том числе:</t>
  </si>
  <si>
    <t>1.6.1</t>
  </si>
  <si>
    <t>Развитие материально-технической базы</t>
  </si>
  <si>
    <t>1.6.2</t>
  </si>
  <si>
    <t>Развитие транспортных средств и спец.техники</t>
  </si>
  <si>
    <t>Саратовская область</t>
  </si>
  <si>
    <t>J_16-2020</t>
  </si>
  <si>
    <t>Приказ Министерства промышленности и энергетики Саратовской области № 312 от 31.10.2019</t>
  </si>
  <si>
    <t>1.2.3.2.1</t>
  </si>
  <si>
    <t>Установка приборов учета электрической энергии в поселке Александров Гай (Население + юридические лица - 220 В)</t>
  </si>
  <si>
    <t>J_1-2024</t>
  </si>
  <si>
    <t>1.2.3.2.2</t>
  </si>
  <si>
    <t>Установка приборов учета электрической энергии в поселке Александров Гай (Юрлица - ПКУ 10 кВ)</t>
  </si>
  <si>
    <t>J_2-2024</t>
  </si>
  <si>
    <t>1.2.3.2.3</t>
  </si>
  <si>
    <t>Установка приборов учета электрической энергии в поселке Красный Октябрь (Население + юридические лица - 220 В)</t>
  </si>
  <si>
    <t>J_3-2023</t>
  </si>
  <si>
    <t>1.2.3.2.4</t>
  </si>
  <si>
    <t>Установка приборов учета электрической энергии в поселке Красный Октябрь (Юрлица - ПКУ 10 кВ)</t>
  </si>
  <si>
    <t>J_4-2023</t>
  </si>
  <si>
    <t>1.2.3.2.5</t>
  </si>
  <si>
    <t>Установка приборов учета электрической энергии в поселке Садовый (Юрлица - ПКУ 10 кВ)</t>
  </si>
  <si>
    <t>J_5-2021</t>
  </si>
  <si>
    <t>1.2.3.2.6</t>
  </si>
  <si>
    <t>Установка приборов учета электрической энергии в поселке Садовый (Население + юридические лица - 220 В)</t>
  </si>
  <si>
    <t>J_6-2021</t>
  </si>
  <si>
    <t>1.2.3.2.7</t>
  </si>
  <si>
    <t>Установка приборов учета электрической энергии в поселке Мокроус (Юрлица - ПКУ 10 кВ)</t>
  </si>
  <si>
    <t>J_7-2022</t>
  </si>
  <si>
    <t>1.2.3.2.8</t>
  </si>
  <si>
    <t>Установка приборов учета электрической энергии в поселке Мокроус (Население + юридические лица - 220 В)</t>
  </si>
  <si>
    <t>J_8-2022</t>
  </si>
  <si>
    <t>1.2.3.2.9</t>
  </si>
  <si>
    <t>Установка приборов учета электрической энергии в поселке Елшанка (Юрлица - счетчик с ТТ 380 В)</t>
  </si>
  <si>
    <t>J_9-2024</t>
  </si>
  <si>
    <t>1.2.3.2.10</t>
  </si>
  <si>
    <t>Установка приборов учета электрической энергии в поселке Елшанка (Юрлица - ПКУ 10 кВ)</t>
  </si>
  <si>
    <t>J_10-2024</t>
  </si>
  <si>
    <t>1.2.3.2.11</t>
  </si>
  <si>
    <t>Установка приборов учета электрической энергии в поселке Пристанное (Население + юридические лица - 220 В)</t>
  </si>
  <si>
    <t>J_11-2022</t>
  </si>
  <si>
    <t>1.2.3.2.12</t>
  </si>
  <si>
    <t>Установка приборов учета электрической энергии в поселке Пристанное (Юрлица - ПКУ 10 кВ)</t>
  </si>
  <si>
    <t>J_12-2022</t>
  </si>
  <si>
    <t>1.2.3.2.13</t>
  </si>
  <si>
    <t>Установка приборов учета электрической энергии (ООО "Газпром трансгаз Саратов - приборы по 10 кВ)</t>
  </si>
  <si>
    <t>J_13-2024</t>
  </si>
  <si>
    <t>1.2.3.2.14</t>
  </si>
  <si>
    <t>Установка приборов учета электрической энергии (ООО "Газпром трансгаз Саратов - ПКУ по 10 кВ)</t>
  </si>
  <si>
    <t>J_14-2024</t>
  </si>
  <si>
    <t>1.2.3.2.15</t>
  </si>
  <si>
    <t>Установка приборов учета электрической энергии (ООО "Газпром трансгаз Саратов - приборы по 380 В)</t>
  </si>
  <si>
    <t>J_15-2024</t>
  </si>
  <si>
    <t>Установка систем предотвращения гололедообразования на объекте ЗРУ 10 кВ Песчаный-Умет</t>
  </si>
  <si>
    <t>Вольтамперфазаметр Ретометр М3; Комплект поставки Прибор РЕТОМЕТР-М3; Токовые клещи Тип 1 для переменного тока (0,04 – 40 А); Токовые клещи Тип 2 для постоянного тока (1-300 А); Сетевой адаптер; Щупы измерительные (5 проводов, 1м); Зажимы типа «крокодил»; Переходник «ласточкин хвост» 4 мм; Игольчатые наконечники: Карта Micro SD; Сумка; Ведомость ЗИП; Ведомость эксплуатационных документов; Паспорт; Руководство по эксплуатации; Свидетельство о поверке</t>
  </si>
  <si>
    <t>Аппарат испытаний масла автоматический АИМ; Комплект поставки: аппарат АИМ-90, ячейка измерительная 6АМБ.539.000, Провод зазеления  5АМБ.510.004, кабель сетевой, 220В, 10А длина не менее 4 м, шаблон калибр 8ДЕ.151.541, ключ гаечный с окрытом зевом 10*12 ГОСТ 2859-50, комплект ЗИП; Свидетельство о поверке</t>
  </si>
  <si>
    <t>Миллиомметр МИКО-9; Комплект поставки: Измерительный блок МИКО-9 и сопроводительная документация; Кабель USB 2.0 A-B; Кабель сетевой; Провод заземления; Шунт 75ШСМ М3 75-0,5; Предохранитель ВП2Б-1В-2А; Эквивалент нулевого сопротивления; Сумка для переноски крепежных изделий; Комплект кабелей (длина 8,5 м, зев крокодилов 80 мм); Комплект кабелей (длина 8,5 м, зев крокодилов 103 мм); Кабель с токовыми и потенциальными  контактами; Кабели для ТТ и ТН (длина 4 м, зев крокодилов 25 мм); Свидетельство о поверке</t>
  </si>
  <si>
    <t xml:space="preserve">Комплект пробоотборников трансформаторного масла "ELCHROM-GS", 20 мл, с гермоузлом в комплектации ВВ (ТУ3418-027-11703970-05, стандарт МЭК 60567)   ТУ3418-027-11703970-05, стандарт МЭК 60567 </t>
  </si>
  <si>
    <t>1.6.2.1</t>
  </si>
  <si>
    <t>1.6.2.2</t>
  </si>
  <si>
    <t>1.6.2.3</t>
  </si>
  <si>
    <t>1.6.2.4</t>
  </si>
  <si>
    <t>1.6.2.5</t>
  </si>
  <si>
    <t>1.6.2.6</t>
  </si>
  <si>
    <t xml:space="preserve">Покупка автомобиля ГАЗ 27527 Грузовой фургон цельнометаллический (7 мест) белый </t>
  </si>
  <si>
    <t>J_17-2022</t>
  </si>
  <si>
    <t>J_18-2022</t>
  </si>
  <si>
    <t>J_19-2022</t>
  </si>
  <si>
    <t>J_20-2022</t>
  </si>
  <si>
    <t>J_21-2021</t>
  </si>
  <si>
    <t>2023</t>
  </si>
  <si>
    <t>Освоение капитальных вложений 2023, млн. рублей (без НДС)</t>
  </si>
  <si>
    <t>Приобретение автомобиля УАЗ ПРОФИ 4*4 (грузопассажирский 5 мест, ГБО-метан)</t>
  </si>
  <si>
    <t>J_22-2021</t>
  </si>
  <si>
    <t>1.6.2.7</t>
  </si>
  <si>
    <t>4</t>
  </si>
  <si>
    <t>Фактический объем освоения капитальных вложений на 01.01.2024 г. в прогнозных ценах соответствующих лет, млн. рублей
(без НДС)</t>
  </si>
  <si>
    <t>Остаток освоения капитальных вложений на 01.01.2024, млн. рублей
(без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</si>
</sst>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00\ _₽_-;\-* #,##0.0000\ _₽_-;_-* &quot;-&quot;??\ _₽_-;_-@_-"/>
  </numFmts>
  <fonts count="8" x14ac:knownFonts="1">
    <font>
      <sz val="10"/>
      <name val="Arial Cyr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43" fontId="7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center" wrapText="1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center" vertical="top"/>
    </xf>
    <xf numFmtId="0" fontId="3" fillId="0" borderId="1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/>
    </xf>
    <xf numFmtId="0" fontId="5" fillId="0" borderId="12" xfId="1" applyFont="1" applyFill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wrapText="1"/>
    </xf>
    <xf numFmtId="4" fontId="5" fillId="0" borderId="12" xfId="1" applyNumberFormat="1" applyFont="1" applyFill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/>
    </xf>
    <xf numFmtId="4" fontId="6" fillId="0" borderId="12" xfId="1" applyNumberFormat="1" applyFont="1" applyFill="1" applyBorder="1" applyAlignment="1">
      <alignment horizontal="center" vertical="center"/>
    </xf>
    <xf numFmtId="0" fontId="5" fillId="0" borderId="12" xfId="1" applyFont="1" applyFill="1" applyBorder="1" applyAlignment="1">
      <alignment horizontal="center" vertical="center"/>
    </xf>
    <xf numFmtId="49" fontId="3" fillId="0" borderId="12" xfId="0" applyNumberFormat="1" applyFont="1" applyBorder="1" applyAlignment="1">
      <alignment horizontal="center"/>
    </xf>
    <xf numFmtId="0" fontId="3" fillId="0" borderId="12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/>
    </xf>
    <xf numFmtId="164" fontId="1" fillId="0" borderId="12" xfId="2" applyNumberFormat="1" applyFont="1" applyBorder="1" applyAlignment="1">
      <alignment horizontal="left" vertical="center" indent="2"/>
    </xf>
    <xf numFmtId="164" fontId="3" fillId="0" borderId="12" xfId="2" applyNumberFormat="1" applyFont="1" applyBorder="1" applyAlignment="1">
      <alignment horizontal="left" vertical="center" indent="2"/>
    </xf>
    <xf numFmtId="164" fontId="1" fillId="0" borderId="0" xfId="2" applyNumberFormat="1" applyFont="1" applyBorder="1" applyAlignment="1">
      <alignment horizontal="left" vertical="center" indent="2"/>
    </xf>
    <xf numFmtId="164" fontId="1" fillId="0" borderId="12" xfId="2" applyNumberFormat="1" applyFont="1" applyBorder="1" applyAlignment="1">
      <alignment horizontal="center"/>
    </xf>
    <xf numFmtId="164" fontId="3" fillId="0" borderId="12" xfId="2" applyNumberFormat="1" applyFont="1" applyBorder="1" applyAlignment="1">
      <alignment horizontal="left" wrapText="1"/>
    </xf>
    <xf numFmtId="0" fontId="3" fillId="0" borderId="0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0" fontId="3" fillId="0" borderId="4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right" vertical="top" wrapText="1"/>
    </xf>
    <xf numFmtId="0" fontId="1" fillId="0" borderId="0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textRotation="90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7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V80"/>
  <sheetViews>
    <sheetView tabSelected="1" view="pageBreakPreview" topLeftCell="A7" zoomScaleNormal="100" zoomScaleSheetLayoutView="100" workbookViewId="0">
      <selection activeCell="F15" sqref="F15:F16"/>
    </sheetView>
  </sheetViews>
  <sheetFormatPr defaultRowHeight="15.75" x14ac:dyDescent="0.25"/>
  <cols>
    <col min="1" max="1" width="7.140625" style="5" customWidth="1"/>
    <col min="2" max="2" width="33.7109375" style="5" customWidth="1"/>
    <col min="3" max="3" width="12.28515625" style="5" customWidth="1"/>
    <col min="4" max="5" width="13.85546875" style="5" customWidth="1"/>
    <col min="6" max="6" width="12.7109375" style="5" customWidth="1"/>
    <col min="7" max="7" width="12.28515625" style="5" customWidth="1"/>
    <col min="8" max="8" width="12.42578125" style="5" customWidth="1"/>
    <col min="9" max="9" width="11.5703125" style="5" customWidth="1"/>
    <col min="10" max="10" width="11.42578125" style="5" customWidth="1"/>
    <col min="11" max="11" width="12" style="5" customWidth="1"/>
    <col min="12" max="15" width="14" style="5" customWidth="1"/>
    <col min="16" max="16" width="11.85546875" style="5" customWidth="1"/>
    <col min="17" max="17" width="10.28515625" style="5" customWidth="1"/>
    <col min="18" max="18" width="13.42578125" style="5" customWidth="1"/>
    <col min="19" max="19" width="12.42578125" style="5" customWidth="1"/>
    <col min="20" max="20" width="11.85546875" style="5" customWidth="1"/>
    <col min="21" max="21" width="14.28515625" style="5" bestFit="1" customWidth="1"/>
    <col min="22" max="22" width="17" style="5" customWidth="1"/>
    <col min="23" max="16384" width="9.140625" style="5"/>
  </cols>
  <sheetData>
    <row r="1" spans="1:22" s="1" customFormat="1" ht="12" x14ac:dyDescent="0.2">
      <c r="V1" s="2" t="s">
        <v>0</v>
      </c>
    </row>
    <row r="2" spans="1:22" s="1" customFormat="1" ht="24" customHeight="1" x14ac:dyDescent="0.2">
      <c r="T2" s="30" t="s">
        <v>1</v>
      </c>
      <c r="U2" s="30"/>
      <c r="V2" s="30"/>
    </row>
    <row r="3" spans="1:22" s="1" customFormat="1" ht="12" x14ac:dyDescent="0.2">
      <c r="A3" s="31" t="s">
        <v>2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</row>
    <row r="4" spans="1:22" s="1" customFormat="1" ht="12" x14ac:dyDescent="0.2">
      <c r="G4" s="2" t="s">
        <v>3</v>
      </c>
      <c r="H4" s="3" t="s">
        <v>172</v>
      </c>
      <c r="I4" s="4" t="s">
        <v>4</v>
      </c>
      <c r="J4" s="3" t="s">
        <v>167</v>
      </c>
      <c r="K4" s="1" t="s">
        <v>5</v>
      </c>
    </row>
    <row r="5" spans="1:22" ht="11.25" customHeight="1" x14ac:dyDescent="0.25"/>
    <row r="6" spans="1:22" s="1" customFormat="1" ht="12" x14ac:dyDescent="0.2">
      <c r="F6" s="2" t="s">
        <v>6</v>
      </c>
      <c r="G6" s="32" t="s">
        <v>7</v>
      </c>
      <c r="H6" s="32"/>
      <c r="I6" s="32"/>
      <c r="J6" s="32"/>
      <c r="K6" s="32"/>
      <c r="L6" s="32"/>
      <c r="M6" s="32"/>
      <c r="N6" s="32"/>
      <c r="O6" s="32"/>
      <c r="P6" s="32"/>
      <c r="Q6" s="6"/>
    </row>
    <row r="7" spans="1:22" s="7" customFormat="1" ht="12.75" customHeight="1" x14ac:dyDescent="0.2">
      <c r="G7" s="26" t="s">
        <v>8</v>
      </c>
      <c r="H7" s="26"/>
      <c r="I7" s="26"/>
      <c r="J7" s="26"/>
      <c r="K7" s="26"/>
      <c r="L7" s="26"/>
      <c r="M7" s="26"/>
      <c r="N7" s="26"/>
      <c r="O7" s="26"/>
      <c r="P7" s="26"/>
      <c r="Q7" s="8"/>
    </row>
    <row r="8" spans="1:22" ht="11.25" customHeight="1" x14ac:dyDescent="0.25"/>
    <row r="9" spans="1:22" s="1" customFormat="1" ht="12" x14ac:dyDescent="0.2">
      <c r="I9" s="2" t="s">
        <v>9</v>
      </c>
      <c r="J9" s="3" t="s">
        <v>167</v>
      </c>
      <c r="K9" s="1" t="s">
        <v>10</v>
      </c>
    </row>
    <row r="10" spans="1:22" ht="11.25" customHeight="1" x14ac:dyDescent="0.25"/>
    <row r="11" spans="1:22" s="1" customFormat="1" ht="41.25" customHeight="1" x14ac:dyDescent="0.2">
      <c r="G11" s="2" t="s">
        <v>11</v>
      </c>
      <c r="H11" s="33" t="s">
        <v>104</v>
      </c>
      <c r="I11" s="33"/>
      <c r="J11" s="33"/>
      <c r="K11" s="33"/>
      <c r="L11" s="33"/>
      <c r="M11" s="33"/>
      <c r="N11" s="33"/>
      <c r="O11" s="33"/>
      <c r="P11" s="33"/>
      <c r="Q11" s="33"/>
    </row>
    <row r="12" spans="1:22" s="7" customFormat="1" ht="12.75" customHeight="1" x14ac:dyDescent="0.2">
      <c r="H12" s="26" t="s">
        <v>12</v>
      </c>
      <c r="I12" s="26"/>
      <c r="J12" s="26"/>
      <c r="K12" s="26"/>
      <c r="L12" s="26"/>
      <c r="M12" s="26"/>
      <c r="N12" s="26"/>
      <c r="O12" s="26"/>
      <c r="P12" s="26"/>
      <c r="Q12" s="26"/>
    </row>
    <row r="13" spans="1:22" ht="11.25" customHeight="1" x14ac:dyDescent="0.25"/>
    <row r="14" spans="1:22" s="7" customFormat="1" ht="66.75" customHeight="1" x14ac:dyDescent="0.2">
      <c r="A14" s="38" t="s">
        <v>13</v>
      </c>
      <c r="B14" s="38" t="s">
        <v>14</v>
      </c>
      <c r="C14" s="38" t="s">
        <v>15</v>
      </c>
      <c r="D14" s="38" t="s">
        <v>16</v>
      </c>
      <c r="E14" s="38" t="s">
        <v>173</v>
      </c>
      <c r="F14" s="43" t="s">
        <v>174</v>
      </c>
      <c r="G14" s="44"/>
      <c r="H14" s="43" t="s">
        <v>168</v>
      </c>
      <c r="I14" s="45"/>
      <c r="J14" s="45"/>
      <c r="K14" s="45"/>
      <c r="L14" s="45"/>
      <c r="M14" s="45"/>
      <c r="N14" s="45"/>
      <c r="O14" s="45"/>
      <c r="P14" s="45"/>
      <c r="Q14" s="44"/>
      <c r="R14" s="43" t="s">
        <v>17</v>
      </c>
      <c r="S14" s="44"/>
      <c r="T14" s="34" t="s">
        <v>18</v>
      </c>
      <c r="U14" s="35"/>
      <c r="V14" s="38" t="s">
        <v>19</v>
      </c>
    </row>
    <row r="15" spans="1:22" s="7" customFormat="1" ht="15" customHeight="1" x14ac:dyDescent="0.2">
      <c r="A15" s="39"/>
      <c r="B15" s="39"/>
      <c r="C15" s="39"/>
      <c r="D15" s="39"/>
      <c r="E15" s="39"/>
      <c r="F15" s="41" t="s">
        <v>20</v>
      </c>
      <c r="G15" s="41" t="s">
        <v>21</v>
      </c>
      <c r="H15" s="43" t="s">
        <v>22</v>
      </c>
      <c r="I15" s="44"/>
      <c r="J15" s="43" t="s">
        <v>23</v>
      </c>
      <c r="K15" s="44"/>
      <c r="L15" s="43" t="s">
        <v>24</v>
      </c>
      <c r="M15" s="44"/>
      <c r="N15" s="43" t="s">
        <v>25</v>
      </c>
      <c r="O15" s="44"/>
      <c r="P15" s="43" t="s">
        <v>26</v>
      </c>
      <c r="Q15" s="44"/>
      <c r="R15" s="41" t="s">
        <v>20</v>
      </c>
      <c r="S15" s="41" t="s">
        <v>21</v>
      </c>
      <c r="T15" s="36"/>
      <c r="U15" s="37"/>
      <c r="V15" s="39"/>
    </row>
    <row r="16" spans="1:22" s="7" customFormat="1" ht="78" customHeight="1" x14ac:dyDescent="0.2">
      <c r="A16" s="40"/>
      <c r="B16" s="40"/>
      <c r="C16" s="40"/>
      <c r="D16" s="40"/>
      <c r="E16" s="36"/>
      <c r="F16" s="42"/>
      <c r="G16" s="42"/>
      <c r="H16" s="9" t="s">
        <v>27</v>
      </c>
      <c r="I16" s="9" t="s">
        <v>28</v>
      </c>
      <c r="J16" s="9" t="s">
        <v>27</v>
      </c>
      <c r="K16" s="9" t="s">
        <v>28</v>
      </c>
      <c r="L16" s="9" t="s">
        <v>27</v>
      </c>
      <c r="M16" s="9" t="s">
        <v>28</v>
      </c>
      <c r="N16" s="9" t="s">
        <v>27</v>
      </c>
      <c r="O16" s="9" t="s">
        <v>28</v>
      </c>
      <c r="P16" s="9" t="s">
        <v>27</v>
      </c>
      <c r="Q16" s="9" t="s">
        <v>28</v>
      </c>
      <c r="R16" s="42"/>
      <c r="S16" s="42"/>
      <c r="T16" s="10" t="s">
        <v>29</v>
      </c>
      <c r="U16" s="10" t="s">
        <v>30</v>
      </c>
      <c r="V16" s="40"/>
    </row>
    <row r="17" spans="1:22" s="7" customFormat="1" ht="11.25" x14ac:dyDescent="0.2">
      <c r="A17" s="11">
        <v>1</v>
      </c>
      <c r="B17" s="11">
        <v>2</v>
      </c>
      <c r="C17" s="11">
        <v>3</v>
      </c>
      <c r="D17" s="11">
        <v>4</v>
      </c>
      <c r="E17" s="11">
        <v>5</v>
      </c>
      <c r="F17" s="11">
        <v>6</v>
      </c>
      <c r="G17" s="11">
        <v>7</v>
      </c>
      <c r="H17" s="11">
        <v>8</v>
      </c>
      <c r="I17" s="11">
        <v>9</v>
      </c>
      <c r="J17" s="11">
        <v>10</v>
      </c>
      <c r="K17" s="11">
        <v>11</v>
      </c>
      <c r="L17" s="11">
        <v>12</v>
      </c>
      <c r="M17" s="11">
        <v>13</v>
      </c>
      <c r="N17" s="11">
        <v>14</v>
      </c>
      <c r="O17" s="11">
        <v>15</v>
      </c>
      <c r="P17" s="11">
        <v>16</v>
      </c>
      <c r="Q17" s="11">
        <v>17</v>
      </c>
      <c r="R17" s="11">
        <v>18</v>
      </c>
      <c r="S17" s="11">
        <v>19</v>
      </c>
      <c r="T17" s="11">
        <v>20</v>
      </c>
      <c r="U17" s="11">
        <v>21</v>
      </c>
      <c r="V17" s="11">
        <v>22</v>
      </c>
    </row>
    <row r="18" spans="1:22" s="1" customFormat="1" ht="24" x14ac:dyDescent="0.2">
      <c r="A18" s="12">
        <v>0</v>
      </c>
      <c r="B18" s="13" t="s">
        <v>31</v>
      </c>
      <c r="C18" s="14" t="s">
        <v>32</v>
      </c>
      <c r="D18" s="21">
        <f>D19+D20+D21+D22+D23+D24</f>
        <v>44.015100000000004</v>
      </c>
      <c r="E18" s="21">
        <f t="shared" ref="E18:S18" si="0">E19+E20+E21+E22+E23+E24</f>
        <v>20.215966666666667</v>
      </c>
      <c r="F18" s="21">
        <f>F19+F20+F21+F22+F23+F24</f>
        <v>23.799133333333334</v>
      </c>
      <c r="G18" s="21">
        <f t="shared" si="0"/>
        <v>23.799133333333334</v>
      </c>
      <c r="H18" s="21">
        <f t="shared" si="0"/>
        <v>7.8335833333333333</v>
      </c>
      <c r="I18" s="21">
        <f>I19+I20+I21+I22+I23+I24</f>
        <v>6.0394499999999995</v>
      </c>
      <c r="J18" s="21">
        <f>J19+J20+J21+J22+J23+J24</f>
        <v>1.1441999999999999</v>
      </c>
      <c r="K18" s="21">
        <f t="shared" ref="K18:Q18" si="1">K19+K20+K21+K22+K23+K24</f>
        <v>1.1441999999999999</v>
      </c>
      <c r="L18" s="21">
        <f t="shared" si="1"/>
        <v>4.8952499999999999</v>
      </c>
      <c r="M18" s="21">
        <f t="shared" si="1"/>
        <v>4.8952499999999999</v>
      </c>
      <c r="N18" s="21">
        <f t="shared" si="1"/>
        <v>0</v>
      </c>
      <c r="O18" s="21">
        <f t="shared" si="1"/>
        <v>0</v>
      </c>
      <c r="P18" s="21">
        <f t="shared" si="1"/>
        <v>1.7941333333333334</v>
      </c>
      <c r="Q18" s="21">
        <f t="shared" si="1"/>
        <v>0</v>
      </c>
      <c r="R18" s="21">
        <f t="shared" si="0"/>
        <v>22.004999999999999</v>
      </c>
      <c r="S18" s="21">
        <f t="shared" si="0"/>
        <v>22.004999999999999</v>
      </c>
      <c r="T18" s="21">
        <v>0</v>
      </c>
      <c r="U18" s="21">
        <v>0</v>
      </c>
      <c r="V18" s="24"/>
    </row>
    <row r="19" spans="1:22" s="1" customFormat="1" ht="12" x14ac:dyDescent="0.2">
      <c r="A19" s="12" t="s">
        <v>33</v>
      </c>
      <c r="B19" s="13" t="s">
        <v>34</v>
      </c>
      <c r="C19" s="14" t="s">
        <v>32</v>
      </c>
      <c r="D19" s="21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21">
        <v>0</v>
      </c>
      <c r="Q19" s="21">
        <v>0</v>
      </c>
      <c r="R19" s="21">
        <v>0</v>
      </c>
      <c r="S19" s="21">
        <v>0</v>
      </c>
      <c r="T19" s="21">
        <v>0</v>
      </c>
      <c r="U19" s="21">
        <v>0</v>
      </c>
      <c r="V19" s="24"/>
    </row>
    <row r="20" spans="1:22" s="1" customFormat="1" ht="24" x14ac:dyDescent="0.2">
      <c r="A20" s="12" t="s">
        <v>35</v>
      </c>
      <c r="B20" s="13" t="s">
        <v>36</v>
      </c>
      <c r="C20" s="14" t="s">
        <v>32</v>
      </c>
      <c r="D20" s="21">
        <f>D54</f>
        <v>39.817</v>
      </c>
      <c r="E20" s="21">
        <f>E54</f>
        <v>17.861166666666666</v>
      </c>
      <c r="F20" s="21">
        <f t="shared" ref="F20:S20" si="2">F54</f>
        <v>21.955833333333334</v>
      </c>
      <c r="G20" s="21">
        <f t="shared" si="2"/>
        <v>21.955833333333334</v>
      </c>
      <c r="H20" s="21">
        <f t="shared" si="2"/>
        <v>6.6893833333333337</v>
      </c>
      <c r="I20" s="21">
        <f t="shared" si="2"/>
        <v>4.8952499999999999</v>
      </c>
      <c r="J20" s="21">
        <f t="shared" ref="J20:Q20" si="3">J54</f>
        <v>0</v>
      </c>
      <c r="K20" s="21">
        <f t="shared" si="3"/>
        <v>0</v>
      </c>
      <c r="L20" s="21">
        <f t="shared" si="3"/>
        <v>4.8952499999999999</v>
      </c>
      <c r="M20" s="21">
        <f t="shared" si="3"/>
        <v>4.8952499999999999</v>
      </c>
      <c r="N20" s="21">
        <f t="shared" si="3"/>
        <v>0</v>
      </c>
      <c r="O20" s="21">
        <f t="shared" si="3"/>
        <v>0</v>
      </c>
      <c r="P20" s="21">
        <f t="shared" si="3"/>
        <v>1.7941333333333334</v>
      </c>
      <c r="Q20" s="21">
        <f t="shared" si="3"/>
        <v>0</v>
      </c>
      <c r="R20" s="21">
        <f>R54</f>
        <v>20.1617</v>
      </c>
      <c r="S20" s="21">
        <f t="shared" si="2"/>
        <v>20.1617</v>
      </c>
      <c r="T20" s="21">
        <v>0</v>
      </c>
      <c r="U20" s="21">
        <v>0</v>
      </c>
      <c r="V20" s="24"/>
    </row>
    <row r="21" spans="1:22" s="1" customFormat="1" ht="48" x14ac:dyDescent="0.2">
      <c r="A21" s="12" t="s">
        <v>37</v>
      </c>
      <c r="B21" s="13" t="s">
        <v>38</v>
      </c>
      <c r="C21" s="14" t="s">
        <v>32</v>
      </c>
      <c r="D21" s="21">
        <v>0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1">
        <v>0</v>
      </c>
      <c r="Q21" s="21">
        <v>0</v>
      </c>
      <c r="R21" s="21">
        <v>0</v>
      </c>
      <c r="S21" s="21">
        <v>0</v>
      </c>
      <c r="T21" s="21">
        <v>0</v>
      </c>
      <c r="U21" s="21">
        <v>0</v>
      </c>
      <c r="V21" s="24"/>
    </row>
    <row r="22" spans="1:22" s="1" customFormat="1" ht="24" x14ac:dyDescent="0.2">
      <c r="A22" s="12" t="s">
        <v>39</v>
      </c>
      <c r="B22" s="13" t="s">
        <v>40</v>
      </c>
      <c r="C22" s="14" t="s">
        <v>32</v>
      </c>
      <c r="D22" s="21">
        <v>0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1">
        <v>0</v>
      </c>
      <c r="Q22" s="21">
        <v>0</v>
      </c>
      <c r="R22" s="21">
        <v>0</v>
      </c>
      <c r="S22" s="21">
        <v>0</v>
      </c>
      <c r="T22" s="21">
        <v>0</v>
      </c>
      <c r="U22" s="21">
        <v>0</v>
      </c>
      <c r="V22" s="24"/>
    </row>
    <row r="23" spans="1:22" s="1" customFormat="1" ht="36" x14ac:dyDescent="0.2">
      <c r="A23" s="12" t="s">
        <v>41</v>
      </c>
      <c r="B23" s="13" t="s">
        <v>42</v>
      </c>
      <c r="C23" s="14" t="s">
        <v>32</v>
      </c>
      <c r="D23" s="21">
        <v>0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Q23" s="21">
        <v>0</v>
      </c>
      <c r="R23" s="21">
        <v>0</v>
      </c>
      <c r="S23" s="21">
        <v>0</v>
      </c>
      <c r="T23" s="21">
        <v>0</v>
      </c>
      <c r="U23" s="21">
        <v>0</v>
      </c>
      <c r="V23" s="24"/>
    </row>
    <row r="24" spans="1:22" s="1" customFormat="1" ht="12" x14ac:dyDescent="0.2">
      <c r="A24" s="12" t="s">
        <v>43</v>
      </c>
      <c r="B24" s="13" t="s">
        <v>44</v>
      </c>
      <c r="C24" s="14" t="s">
        <v>32</v>
      </c>
      <c r="D24" s="21">
        <f t="shared" ref="D24:M24" si="4">D72</f>
        <v>4.1981000000000002</v>
      </c>
      <c r="E24" s="21">
        <f t="shared" si="4"/>
        <v>2.3548</v>
      </c>
      <c r="F24" s="21">
        <f t="shared" si="4"/>
        <v>1.8432999999999999</v>
      </c>
      <c r="G24" s="21">
        <f t="shared" si="4"/>
        <v>1.8432999999999999</v>
      </c>
      <c r="H24" s="21">
        <f t="shared" si="4"/>
        <v>1.1441999999999999</v>
      </c>
      <c r="I24" s="21">
        <f t="shared" si="4"/>
        <v>1.1441999999999999</v>
      </c>
      <c r="J24" s="21">
        <f t="shared" si="4"/>
        <v>1.1441999999999999</v>
      </c>
      <c r="K24" s="21">
        <f t="shared" si="4"/>
        <v>1.1441999999999999</v>
      </c>
      <c r="L24" s="21">
        <f t="shared" si="4"/>
        <v>0</v>
      </c>
      <c r="M24" s="21">
        <f t="shared" si="4"/>
        <v>0</v>
      </c>
      <c r="N24" s="21">
        <f t="shared" ref="N24:T24" si="5">N73</f>
        <v>0</v>
      </c>
      <c r="O24" s="21">
        <f t="shared" si="5"/>
        <v>0</v>
      </c>
      <c r="P24" s="21">
        <f t="shared" si="5"/>
        <v>0</v>
      </c>
      <c r="Q24" s="21">
        <f t="shared" si="5"/>
        <v>0</v>
      </c>
      <c r="R24" s="21">
        <f>R72</f>
        <v>1.8432999999999999</v>
      </c>
      <c r="S24" s="21">
        <f>S72</f>
        <v>1.8432999999999999</v>
      </c>
      <c r="T24" s="21">
        <f t="shared" si="5"/>
        <v>0</v>
      </c>
      <c r="U24" s="21">
        <v>0</v>
      </c>
      <c r="V24" s="24"/>
    </row>
    <row r="25" spans="1:22" s="1" customFormat="1" ht="12" x14ac:dyDescent="0.2">
      <c r="A25" s="12"/>
      <c r="B25" s="13"/>
      <c r="C25" s="1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4"/>
    </row>
    <row r="26" spans="1:22" s="1" customFormat="1" ht="24" x14ac:dyDescent="0.2">
      <c r="A26" s="12">
        <v>1</v>
      </c>
      <c r="B26" s="13" t="s">
        <v>45</v>
      </c>
      <c r="C26" s="14" t="s">
        <v>102</v>
      </c>
      <c r="D26" s="21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21">
        <v>0</v>
      </c>
      <c r="R26" s="21">
        <v>0</v>
      </c>
      <c r="S26" s="21">
        <v>0</v>
      </c>
      <c r="T26" s="21">
        <v>0</v>
      </c>
      <c r="U26" s="21">
        <v>0</v>
      </c>
      <c r="V26" s="24"/>
    </row>
    <row r="27" spans="1:22" s="1" customFormat="1" ht="24" x14ac:dyDescent="0.2">
      <c r="A27" s="12" t="s">
        <v>46</v>
      </c>
      <c r="B27" s="13" t="s">
        <v>47</v>
      </c>
      <c r="C27" s="14" t="s">
        <v>32</v>
      </c>
      <c r="D27" s="21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1">
        <v>0</v>
      </c>
      <c r="R27" s="21">
        <v>0</v>
      </c>
      <c r="S27" s="21">
        <v>0</v>
      </c>
      <c r="T27" s="21">
        <v>0</v>
      </c>
      <c r="U27" s="21">
        <v>0</v>
      </c>
      <c r="V27" s="24"/>
    </row>
    <row r="28" spans="1:22" s="1" customFormat="1" ht="36" x14ac:dyDescent="0.2">
      <c r="A28" s="12" t="s">
        <v>48</v>
      </c>
      <c r="B28" s="13" t="s">
        <v>49</v>
      </c>
      <c r="C28" s="17" t="s">
        <v>32</v>
      </c>
      <c r="D28" s="21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21">
        <v>0</v>
      </c>
      <c r="R28" s="21">
        <v>0</v>
      </c>
      <c r="S28" s="21">
        <v>0</v>
      </c>
      <c r="T28" s="21">
        <v>0</v>
      </c>
      <c r="U28" s="21">
        <v>0</v>
      </c>
      <c r="V28" s="24"/>
    </row>
    <row r="29" spans="1:22" s="1" customFormat="1" ht="48" x14ac:dyDescent="0.2">
      <c r="A29" s="12" t="s">
        <v>50</v>
      </c>
      <c r="B29" s="13" t="s">
        <v>51</v>
      </c>
      <c r="C29" s="17" t="s">
        <v>32</v>
      </c>
      <c r="D29" s="21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1">
        <v>0</v>
      </c>
      <c r="Q29" s="21">
        <v>0</v>
      </c>
      <c r="R29" s="21">
        <v>0</v>
      </c>
      <c r="S29" s="21">
        <v>0</v>
      </c>
      <c r="T29" s="21">
        <v>0</v>
      </c>
      <c r="U29" s="21">
        <v>0</v>
      </c>
      <c r="V29" s="24"/>
    </row>
    <row r="30" spans="1:22" s="1" customFormat="1" ht="48" x14ac:dyDescent="0.2">
      <c r="A30" s="12" t="s">
        <v>52</v>
      </c>
      <c r="B30" s="13" t="s">
        <v>53</v>
      </c>
      <c r="C30" s="17" t="s">
        <v>32</v>
      </c>
      <c r="D30" s="21">
        <v>0</v>
      </c>
      <c r="E30" s="21">
        <v>0</v>
      </c>
      <c r="F30" s="21">
        <v>0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1">
        <v>0</v>
      </c>
      <c r="Q30" s="21">
        <v>0</v>
      </c>
      <c r="R30" s="21">
        <v>0</v>
      </c>
      <c r="S30" s="21">
        <v>0</v>
      </c>
      <c r="T30" s="21">
        <v>0</v>
      </c>
      <c r="U30" s="21">
        <v>0</v>
      </c>
      <c r="V30" s="24"/>
    </row>
    <row r="31" spans="1:22" s="1" customFormat="1" ht="48" x14ac:dyDescent="0.2">
      <c r="A31" s="12" t="s">
        <v>54</v>
      </c>
      <c r="B31" s="13" t="s">
        <v>55</v>
      </c>
      <c r="C31" s="17" t="s">
        <v>32</v>
      </c>
      <c r="D31" s="21">
        <v>0</v>
      </c>
      <c r="E31" s="21">
        <v>0</v>
      </c>
      <c r="F31" s="21">
        <v>0</v>
      </c>
      <c r="G31" s="21">
        <v>0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1">
        <v>0</v>
      </c>
      <c r="R31" s="21">
        <v>0</v>
      </c>
      <c r="S31" s="21">
        <v>0</v>
      </c>
      <c r="T31" s="21">
        <v>0</v>
      </c>
      <c r="U31" s="21">
        <v>0</v>
      </c>
      <c r="V31" s="24"/>
    </row>
    <row r="32" spans="1:22" s="1" customFormat="1" ht="36" x14ac:dyDescent="0.2">
      <c r="A32" s="12" t="s">
        <v>56</v>
      </c>
      <c r="B32" s="13" t="s">
        <v>57</v>
      </c>
      <c r="C32" s="17" t="s">
        <v>32</v>
      </c>
      <c r="D32" s="21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21">
        <v>0</v>
      </c>
      <c r="R32" s="21">
        <v>0</v>
      </c>
      <c r="S32" s="21">
        <v>0</v>
      </c>
      <c r="T32" s="21">
        <v>0</v>
      </c>
      <c r="U32" s="21">
        <v>0</v>
      </c>
      <c r="V32" s="24"/>
    </row>
    <row r="33" spans="1:22" s="1" customFormat="1" ht="48" x14ac:dyDescent="0.2">
      <c r="A33" s="12" t="s">
        <v>58</v>
      </c>
      <c r="B33" s="13" t="s">
        <v>59</v>
      </c>
      <c r="C33" s="17" t="s">
        <v>32</v>
      </c>
      <c r="D33" s="21">
        <v>0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1">
        <v>0</v>
      </c>
      <c r="M33" s="21">
        <v>0</v>
      </c>
      <c r="N33" s="21">
        <v>0</v>
      </c>
      <c r="O33" s="21">
        <v>0</v>
      </c>
      <c r="P33" s="21">
        <v>0</v>
      </c>
      <c r="Q33" s="21">
        <v>0</v>
      </c>
      <c r="R33" s="21">
        <v>0</v>
      </c>
      <c r="S33" s="21">
        <v>0</v>
      </c>
      <c r="T33" s="21">
        <v>0</v>
      </c>
      <c r="U33" s="21">
        <v>0</v>
      </c>
      <c r="V33" s="24"/>
    </row>
    <row r="34" spans="1:22" s="1" customFormat="1" ht="36" x14ac:dyDescent="0.2">
      <c r="A34" s="12" t="s">
        <v>60</v>
      </c>
      <c r="B34" s="13" t="s">
        <v>61</v>
      </c>
      <c r="C34" s="17" t="s">
        <v>32</v>
      </c>
      <c r="D34" s="21">
        <v>0</v>
      </c>
      <c r="E34" s="21">
        <v>0</v>
      </c>
      <c r="F34" s="21">
        <v>0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21">
        <v>0</v>
      </c>
      <c r="N34" s="21">
        <v>0</v>
      </c>
      <c r="O34" s="21">
        <v>0</v>
      </c>
      <c r="P34" s="21">
        <v>0</v>
      </c>
      <c r="Q34" s="21">
        <v>0</v>
      </c>
      <c r="R34" s="21">
        <v>0</v>
      </c>
      <c r="S34" s="21">
        <v>0</v>
      </c>
      <c r="T34" s="21">
        <v>0</v>
      </c>
      <c r="U34" s="21">
        <v>0</v>
      </c>
      <c r="V34" s="24"/>
    </row>
    <row r="35" spans="1:22" s="1" customFormat="1" ht="36" x14ac:dyDescent="0.2">
      <c r="A35" s="12" t="s">
        <v>62</v>
      </c>
      <c r="B35" s="13" t="s">
        <v>63</v>
      </c>
      <c r="C35" s="17" t="s">
        <v>32</v>
      </c>
      <c r="D35" s="21">
        <v>0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21">
        <v>0</v>
      </c>
      <c r="N35" s="21">
        <v>0</v>
      </c>
      <c r="O35" s="21">
        <v>0</v>
      </c>
      <c r="P35" s="21">
        <v>0</v>
      </c>
      <c r="Q35" s="21">
        <v>0</v>
      </c>
      <c r="R35" s="21">
        <v>0</v>
      </c>
      <c r="S35" s="21">
        <v>0</v>
      </c>
      <c r="T35" s="21">
        <v>0</v>
      </c>
      <c r="U35" s="21">
        <v>0</v>
      </c>
      <c r="V35" s="24"/>
    </row>
    <row r="36" spans="1:22" s="1" customFormat="1" ht="24" x14ac:dyDescent="0.2">
      <c r="A36" s="12" t="s">
        <v>64</v>
      </c>
      <c r="B36" s="13" t="s">
        <v>65</v>
      </c>
      <c r="C36" s="17" t="s">
        <v>32</v>
      </c>
      <c r="D36" s="21">
        <v>0</v>
      </c>
      <c r="E36" s="21">
        <v>0</v>
      </c>
      <c r="F36" s="21">
        <v>0</v>
      </c>
      <c r="G36" s="21">
        <v>0</v>
      </c>
      <c r="H36" s="21">
        <v>0</v>
      </c>
      <c r="I36" s="21">
        <v>0</v>
      </c>
      <c r="J36" s="21">
        <v>0</v>
      </c>
      <c r="K36" s="21">
        <v>0</v>
      </c>
      <c r="L36" s="21">
        <v>0</v>
      </c>
      <c r="M36" s="21">
        <v>0</v>
      </c>
      <c r="N36" s="21">
        <v>0</v>
      </c>
      <c r="O36" s="21">
        <v>0</v>
      </c>
      <c r="P36" s="21">
        <v>0</v>
      </c>
      <c r="Q36" s="21">
        <v>0</v>
      </c>
      <c r="R36" s="21">
        <v>0</v>
      </c>
      <c r="S36" s="21">
        <v>0</v>
      </c>
      <c r="T36" s="21">
        <v>0</v>
      </c>
      <c r="U36" s="21">
        <v>0</v>
      </c>
      <c r="V36" s="24"/>
    </row>
    <row r="37" spans="1:22" s="1" customFormat="1" ht="84" x14ac:dyDescent="0.2">
      <c r="A37" s="12" t="s">
        <v>64</v>
      </c>
      <c r="B37" s="13" t="s">
        <v>66</v>
      </c>
      <c r="C37" s="17" t="s">
        <v>32</v>
      </c>
      <c r="D37" s="21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1">
        <v>0</v>
      </c>
      <c r="Q37" s="21">
        <v>0</v>
      </c>
      <c r="R37" s="21">
        <v>0</v>
      </c>
      <c r="S37" s="21">
        <v>0</v>
      </c>
      <c r="T37" s="21">
        <v>0</v>
      </c>
      <c r="U37" s="21">
        <v>0</v>
      </c>
      <c r="V37" s="24"/>
    </row>
    <row r="38" spans="1:22" s="1" customFormat="1" ht="72" x14ac:dyDescent="0.2">
      <c r="A38" s="12" t="s">
        <v>64</v>
      </c>
      <c r="B38" s="13" t="s">
        <v>67</v>
      </c>
      <c r="C38" s="17" t="s">
        <v>32</v>
      </c>
      <c r="D38" s="21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1">
        <v>0</v>
      </c>
      <c r="P38" s="21">
        <v>0</v>
      </c>
      <c r="Q38" s="21">
        <v>0</v>
      </c>
      <c r="R38" s="21">
        <v>0</v>
      </c>
      <c r="S38" s="21">
        <v>0</v>
      </c>
      <c r="T38" s="21">
        <v>0</v>
      </c>
      <c r="U38" s="21">
        <v>0</v>
      </c>
      <c r="V38" s="24"/>
    </row>
    <row r="39" spans="1:22" s="1" customFormat="1" ht="72" x14ac:dyDescent="0.2">
      <c r="A39" s="12" t="s">
        <v>64</v>
      </c>
      <c r="B39" s="13" t="s">
        <v>68</v>
      </c>
      <c r="C39" s="17" t="s">
        <v>32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  <c r="Q39" s="21">
        <v>0</v>
      </c>
      <c r="R39" s="21">
        <v>0</v>
      </c>
      <c r="S39" s="21">
        <v>0</v>
      </c>
      <c r="T39" s="21">
        <v>0</v>
      </c>
      <c r="U39" s="21">
        <v>0</v>
      </c>
      <c r="V39" s="24"/>
    </row>
    <row r="40" spans="1:22" s="1" customFormat="1" ht="24" x14ac:dyDescent="0.2">
      <c r="A40" s="12" t="s">
        <v>69</v>
      </c>
      <c r="B40" s="13" t="s">
        <v>65</v>
      </c>
      <c r="C40" s="17" t="s">
        <v>32</v>
      </c>
      <c r="D40" s="21">
        <v>0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1">
        <v>0</v>
      </c>
      <c r="R40" s="21">
        <v>0</v>
      </c>
      <c r="S40" s="21">
        <v>0</v>
      </c>
      <c r="T40" s="21">
        <v>0</v>
      </c>
      <c r="U40" s="21">
        <v>0</v>
      </c>
      <c r="V40" s="24"/>
    </row>
    <row r="41" spans="1:22" s="1" customFormat="1" ht="84" x14ac:dyDescent="0.2">
      <c r="A41" s="12" t="s">
        <v>69</v>
      </c>
      <c r="B41" s="13" t="s">
        <v>66</v>
      </c>
      <c r="C41" s="17" t="s">
        <v>32</v>
      </c>
      <c r="D41" s="21"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1">
        <v>0</v>
      </c>
      <c r="Q41" s="21">
        <v>0</v>
      </c>
      <c r="R41" s="21">
        <v>0</v>
      </c>
      <c r="S41" s="21">
        <v>0</v>
      </c>
      <c r="T41" s="21">
        <v>0</v>
      </c>
      <c r="U41" s="21">
        <v>0</v>
      </c>
      <c r="V41" s="24"/>
    </row>
    <row r="42" spans="1:22" s="1" customFormat="1" ht="72" x14ac:dyDescent="0.2">
      <c r="A42" s="12" t="s">
        <v>70</v>
      </c>
      <c r="B42" s="13" t="s">
        <v>71</v>
      </c>
      <c r="C42" s="17" t="s">
        <v>32</v>
      </c>
      <c r="D42" s="21">
        <v>0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1">
        <v>0</v>
      </c>
      <c r="Q42" s="21">
        <v>0</v>
      </c>
      <c r="R42" s="21">
        <v>0</v>
      </c>
      <c r="S42" s="21">
        <v>0</v>
      </c>
      <c r="T42" s="21">
        <v>0</v>
      </c>
      <c r="U42" s="21">
        <v>0</v>
      </c>
      <c r="V42" s="24"/>
    </row>
    <row r="43" spans="1:22" s="1" customFormat="1" ht="60" x14ac:dyDescent="0.2">
      <c r="A43" s="12" t="s">
        <v>72</v>
      </c>
      <c r="B43" s="13" t="s">
        <v>73</v>
      </c>
      <c r="C43" s="17" t="s">
        <v>32</v>
      </c>
      <c r="D43" s="21">
        <v>0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21">
        <v>0</v>
      </c>
      <c r="N43" s="21">
        <v>0</v>
      </c>
      <c r="O43" s="21">
        <v>0</v>
      </c>
      <c r="P43" s="21">
        <v>0</v>
      </c>
      <c r="Q43" s="21">
        <v>0</v>
      </c>
      <c r="R43" s="21">
        <v>0</v>
      </c>
      <c r="S43" s="21">
        <v>0</v>
      </c>
      <c r="T43" s="21">
        <v>0</v>
      </c>
      <c r="U43" s="21">
        <v>0</v>
      </c>
      <c r="V43" s="24"/>
    </row>
    <row r="44" spans="1:22" s="1" customFormat="1" ht="60" x14ac:dyDescent="0.2">
      <c r="A44" s="12" t="s">
        <v>74</v>
      </c>
      <c r="B44" s="13" t="s">
        <v>75</v>
      </c>
      <c r="C44" s="17" t="s">
        <v>32</v>
      </c>
      <c r="D44" s="21">
        <v>0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21">
        <v>0</v>
      </c>
      <c r="N44" s="21">
        <v>0</v>
      </c>
      <c r="O44" s="21">
        <v>0</v>
      </c>
      <c r="P44" s="21">
        <v>0</v>
      </c>
      <c r="Q44" s="21">
        <v>0</v>
      </c>
      <c r="R44" s="21">
        <v>0</v>
      </c>
      <c r="S44" s="21">
        <v>0</v>
      </c>
      <c r="T44" s="21">
        <v>0</v>
      </c>
      <c r="U44" s="21">
        <v>0</v>
      </c>
      <c r="V44" s="24"/>
    </row>
    <row r="45" spans="1:22" s="1" customFormat="1" ht="24" x14ac:dyDescent="0.2">
      <c r="A45" s="12" t="s">
        <v>76</v>
      </c>
      <c r="B45" s="13" t="s">
        <v>77</v>
      </c>
      <c r="C45" s="17" t="s">
        <v>32</v>
      </c>
      <c r="D45" s="21">
        <f>D54</f>
        <v>39.817</v>
      </c>
      <c r="E45" s="21">
        <f t="shared" ref="E45:U45" si="6">E54</f>
        <v>17.861166666666666</v>
      </c>
      <c r="F45" s="21">
        <f t="shared" si="6"/>
        <v>21.955833333333334</v>
      </c>
      <c r="G45" s="21">
        <f t="shared" si="6"/>
        <v>21.955833333333334</v>
      </c>
      <c r="H45" s="21">
        <f t="shared" si="6"/>
        <v>6.6893833333333337</v>
      </c>
      <c r="I45" s="21">
        <f>I54</f>
        <v>4.8952499999999999</v>
      </c>
      <c r="J45" s="21">
        <f t="shared" si="6"/>
        <v>0</v>
      </c>
      <c r="K45" s="21">
        <f t="shared" si="6"/>
        <v>0</v>
      </c>
      <c r="L45" s="21">
        <f t="shared" si="6"/>
        <v>4.8952499999999999</v>
      </c>
      <c r="M45" s="21">
        <f t="shared" si="6"/>
        <v>4.8952499999999999</v>
      </c>
      <c r="N45" s="21">
        <f t="shared" si="6"/>
        <v>0</v>
      </c>
      <c r="O45" s="21">
        <f t="shared" si="6"/>
        <v>0</v>
      </c>
      <c r="P45" s="21">
        <f t="shared" si="6"/>
        <v>1.7941333333333334</v>
      </c>
      <c r="Q45" s="21">
        <f t="shared" si="6"/>
        <v>0</v>
      </c>
      <c r="R45" s="21">
        <f t="shared" si="6"/>
        <v>20.1617</v>
      </c>
      <c r="S45" s="21">
        <f t="shared" si="6"/>
        <v>20.1617</v>
      </c>
      <c r="T45" s="21">
        <f t="shared" si="6"/>
        <v>-1.7941333333333334</v>
      </c>
      <c r="U45" s="21">
        <f t="shared" si="6"/>
        <v>0</v>
      </c>
      <c r="V45" s="24"/>
    </row>
    <row r="46" spans="1:22" s="1" customFormat="1" ht="48" x14ac:dyDescent="0.2">
      <c r="A46" s="12" t="s">
        <v>78</v>
      </c>
      <c r="B46" s="13" t="s">
        <v>79</v>
      </c>
      <c r="C46" s="17" t="s">
        <v>32</v>
      </c>
      <c r="D46" s="21">
        <v>0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>
        <v>0</v>
      </c>
      <c r="N46" s="21">
        <v>0</v>
      </c>
      <c r="O46" s="21">
        <v>0</v>
      </c>
      <c r="P46" s="21">
        <v>0</v>
      </c>
      <c r="Q46" s="21">
        <v>0</v>
      </c>
      <c r="R46" s="21">
        <v>0</v>
      </c>
      <c r="S46" s="21">
        <v>0</v>
      </c>
      <c r="T46" s="21">
        <v>0</v>
      </c>
      <c r="U46" s="21">
        <v>0</v>
      </c>
      <c r="V46" s="24"/>
    </row>
    <row r="47" spans="1:22" s="1" customFormat="1" ht="24" x14ac:dyDescent="0.2">
      <c r="A47" s="12" t="s">
        <v>80</v>
      </c>
      <c r="B47" s="13" t="s">
        <v>81</v>
      </c>
      <c r="C47" s="17" t="s">
        <v>32</v>
      </c>
      <c r="D47" s="21">
        <v>0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>
        <v>0</v>
      </c>
      <c r="N47" s="21">
        <v>0</v>
      </c>
      <c r="O47" s="21">
        <v>0</v>
      </c>
      <c r="P47" s="21">
        <v>0</v>
      </c>
      <c r="Q47" s="21">
        <v>0</v>
      </c>
      <c r="R47" s="21">
        <v>0</v>
      </c>
      <c r="S47" s="21">
        <v>0</v>
      </c>
      <c r="T47" s="21">
        <v>0</v>
      </c>
      <c r="U47" s="21">
        <v>0</v>
      </c>
      <c r="V47" s="24"/>
    </row>
    <row r="48" spans="1:22" s="1" customFormat="1" ht="48" x14ac:dyDescent="0.2">
      <c r="A48" s="12" t="s">
        <v>82</v>
      </c>
      <c r="B48" s="13" t="s">
        <v>83</v>
      </c>
      <c r="C48" s="17" t="s">
        <v>32</v>
      </c>
      <c r="D48" s="21">
        <v>0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21">
        <v>0</v>
      </c>
      <c r="N48" s="21">
        <v>0</v>
      </c>
      <c r="O48" s="21">
        <v>0</v>
      </c>
      <c r="P48" s="21">
        <v>0</v>
      </c>
      <c r="Q48" s="21">
        <v>0</v>
      </c>
      <c r="R48" s="21">
        <v>0</v>
      </c>
      <c r="S48" s="21">
        <v>0</v>
      </c>
      <c r="T48" s="21">
        <v>0</v>
      </c>
      <c r="U48" s="21">
        <v>0</v>
      </c>
      <c r="V48" s="24"/>
    </row>
    <row r="49" spans="1:22" s="1" customFormat="1" ht="36" x14ac:dyDescent="0.2">
      <c r="A49" s="12" t="s">
        <v>84</v>
      </c>
      <c r="B49" s="13" t="s">
        <v>85</v>
      </c>
      <c r="C49" s="17" t="s">
        <v>32</v>
      </c>
      <c r="D49" s="21">
        <v>0</v>
      </c>
      <c r="E49" s="21">
        <v>0</v>
      </c>
      <c r="F49" s="21">
        <v>0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21">
        <v>0</v>
      </c>
      <c r="N49" s="21">
        <v>0</v>
      </c>
      <c r="O49" s="21">
        <v>0</v>
      </c>
      <c r="P49" s="21">
        <v>0</v>
      </c>
      <c r="Q49" s="21">
        <v>0</v>
      </c>
      <c r="R49" s="21">
        <v>0</v>
      </c>
      <c r="S49" s="21">
        <v>0</v>
      </c>
      <c r="T49" s="21">
        <v>0</v>
      </c>
      <c r="U49" s="21">
        <v>0</v>
      </c>
      <c r="V49" s="24"/>
    </row>
    <row r="50" spans="1:22" s="1" customFormat="1" ht="24" x14ac:dyDescent="0.2">
      <c r="A50" s="12" t="s">
        <v>86</v>
      </c>
      <c r="B50" s="13" t="s">
        <v>87</v>
      </c>
      <c r="C50" s="17" t="s">
        <v>32</v>
      </c>
      <c r="D50" s="21">
        <v>0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21">
        <v>0</v>
      </c>
      <c r="N50" s="21">
        <v>0</v>
      </c>
      <c r="O50" s="21">
        <v>0</v>
      </c>
      <c r="P50" s="21">
        <v>0</v>
      </c>
      <c r="Q50" s="21">
        <v>0</v>
      </c>
      <c r="R50" s="21">
        <v>0</v>
      </c>
      <c r="S50" s="21">
        <v>0</v>
      </c>
      <c r="T50" s="21">
        <v>0</v>
      </c>
      <c r="U50" s="21">
        <v>0</v>
      </c>
      <c r="V50" s="24"/>
    </row>
    <row r="51" spans="1:22" s="1" customFormat="1" ht="36" x14ac:dyDescent="0.2">
      <c r="A51" s="12" t="s">
        <v>88</v>
      </c>
      <c r="B51" s="13" t="s">
        <v>89</v>
      </c>
      <c r="C51" s="17" t="s">
        <v>32</v>
      </c>
      <c r="D51" s="21">
        <v>0</v>
      </c>
      <c r="E51" s="21">
        <v>0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21">
        <v>0</v>
      </c>
      <c r="O51" s="21">
        <v>0</v>
      </c>
      <c r="P51" s="21">
        <v>0</v>
      </c>
      <c r="Q51" s="21">
        <v>0</v>
      </c>
      <c r="R51" s="21">
        <v>0</v>
      </c>
      <c r="S51" s="21">
        <v>0</v>
      </c>
      <c r="T51" s="21">
        <v>0</v>
      </c>
      <c r="U51" s="21">
        <v>0</v>
      </c>
      <c r="V51" s="24"/>
    </row>
    <row r="52" spans="1:22" s="1" customFormat="1" ht="36" x14ac:dyDescent="0.2">
      <c r="A52" s="12" t="s">
        <v>90</v>
      </c>
      <c r="B52" s="13" t="s">
        <v>91</v>
      </c>
      <c r="C52" s="17" t="s">
        <v>32</v>
      </c>
      <c r="D52" s="21">
        <f>D54</f>
        <v>39.817</v>
      </c>
      <c r="E52" s="21">
        <f t="shared" ref="E52:T52" si="7">E54</f>
        <v>17.861166666666666</v>
      </c>
      <c r="F52" s="21">
        <f t="shared" si="7"/>
        <v>21.955833333333334</v>
      </c>
      <c r="G52" s="21">
        <f t="shared" si="7"/>
        <v>21.955833333333334</v>
      </c>
      <c r="H52" s="21">
        <f t="shared" si="7"/>
        <v>6.6893833333333337</v>
      </c>
      <c r="I52" s="21">
        <f t="shared" si="7"/>
        <v>4.8952499999999999</v>
      </c>
      <c r="J52" s="21">
        <f t="shared" si="7"/>
        <v>0</v>
      </c>
      <c r="K52" s="21">
        <f t="shared" si="7"/>
        <v>0</v>
      </c>
      <c r="L52" s="21">
        <f t="shared" si="7"/>
        <v>4.8952499999999999</v>
      </c>
      <c r="M52" s="21">
        <f t="shared" si="7"/>
        <v>4.8952499999999999</v>
      </c>
      <c r="N52" s="21">
        <f t="shared" si="7"/>
        <v>0</v>
      </c>
      <c r="O52" s="21">
        <f t="shared" si="7"/>
        <v>0</v>
      </c>
      <c r="P52" s="21">
        <f t="shared" si="7"/>
        <v>1.7941333333333334</v>
      </c>
      <c r="Q52" s="21">
        <f t="shared" si="7"/>
        <v>0</v>
      </c>
      <c r="R52" s="21">
        <f t="shared" si="7"/>
        <v>20.1617</v>
      </c>
      <c r="S52" s="21">
        <f t="shared" si="7"/>
        <v>20.1617</v>
      </c>
      <c r="T52" s="21">
        <f t="shared" si="7"/>
        <v>-1.7941333333333334</v>
      </c>
      <c r="U52" s="21">
        <v>0</v>
      </c>
      <c r="V52" s="24"/>
    </row>
    <row r="53" spans="1:22" s="1" customFormat="1" ht="36" x14ac:dyDescent="0.2">
      <c r="A53" s="12" t="s">
        <v>92</v>
      </c>
      <c r="B53" s="13" t="s">
        <v>93</v>
      </c>
      <c r="C53" s="17" t="s">
        <v>32</v>
      </c>
      <c r="D53" s="21">
        <v>0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21">
        <v>0</v>
      </c>
      <c r="N53" s="21">
        <v>0</v>
      </c>
      <c r="O53" s="21">
        <v>0</v>
      </c>
      <c r="P53" s="21">
        <v>0</v>
      </c>
      <c r="Q53" s="21">
        <v>0</v>
      </c>
      <c r="R53" s="21">
        <v>0</v>
      </c>
      <c r="S53" s="21">
        <v>0</v>
      </c>
      <c r="T53" s="21">
        <v>0</v>
      </c>
      <c r="U53" s="21">
        <v>0</v>
      </c>
      <c r="V53" s="24"/>
    </row>
    <row r="54" spans="1:22" s="1" customFormat="1" ht="24" x14ac:dyDescent="0.2">
      <c r="A54" s="12" t="s">
        <v>94</v>
      </c>
      <c r="B54" s="13" t="s">
        <v>95</v>
      </c>
      <c r="C54" s="17" t="s">
        <v>32</v>
      </c>
      <c r="D54" s="21">
        <f>SUM(D55:D69)</f>
        <v>39.817</v>
      </c>
      <c r="E54" s="21">
        <f>SUM(E55:E69)</f>
        <v>17.861166666666666</v>
      </c>
      <c r="F54" s="21">
        <f t="shared" ref="F54:T54" si="8">SUM(F55:F69)</f>
        <v>21.955833333333334</v>
      </c>
      <c r="G54" s="21">
        <f>SUM(G55:G69)</f>
        <v>21.955833333333334</v>
      </c>
      <c r="H54" s="21">
        <f t="shared" si="8"/>
        <v>6.6893833333333337</v>
      </c>
      <c r="I54" s="21">
        <f>SUM(I55:I69)</f>
        <v>4.8952499999999999</v>
      </c>
      <c r="J54" s="21">
        <f t="shared" si="8"/>
        <v>0</v>
      </c>
      <c r="K54" s="21">
        <f t="shared" si="8"/>
        <v>0</v>
      </c>
      <c r="L54" s="21">
        <f t="shared" si="8"/>
        <v>4.8952499999999999</v>
      </c>
      <c r="M54" s="21">
        <f t="shared" si="8"/>
        <v>4.8952499999999999</v>
      </c>
      <c r="N54" s="21">
        <f t="shared" si="8"/>
        <v>0</v>
      </c>
      <c r="O54" s="21">
        <f t="shared" si="8"/>
        <v>0</v>
      </c>
      <c r="P54" s="21">
        <f t="shared" si="8"/>
        <v>1.7941333333333334</v>
      </c>
      <c r="Q54" s="21">
        <f t="shared" si="8"/>
        <v>0</v>
      </c>
      <c r="R54" s="21">
        <f>SUM(R55:R69)</f>
        <v>20.1617</v>
      </c>
      <c r="S54" s="21">
        <f t="shared" si="8"/>
        <v>20.1617</v>
      </c>
      <c r="T54" s="21">
        <f t="shared" si="8"/>
        <v>-1.7941333333333334</v>
      </c>
      <c r="U54" s="21">
        <v>0</v>
      </c>
      <c r="V54" s="24"/>
    </row>
    <row r="55" spans="1:22" s="1" customFormat="1" ht="36" x14ac:dyDescent="0.2">
      <c r="A55" s="11" t="s">
        <v>105</v>
      </c>
      <c r="B55" s="13" t="s">
        <v>106</v>
      </c>
      <c r="C55" s="15" t="s">
        <v>107</v>
      </c>
      <c r="D55" s="21">
        <v>0.48580000000000001</v>
      </c>
      <c r="E55" s="21">
        <f>D55</f>
        <v>0.48580000000000001</v>
      </c>
      <c r="F55" s="21">
        <f>D55-E55</f>
        <v>0</v>
      </c>
      <c r="G55" s="21">
        <f>F55</f>
        <v>0</v>
      </c>
      <c r="H55" s="21">
        <f>J55+L55+N55+P55</f>
        <v>0</v>
      </c>
      <c r="I55" s="21">
        <f>K55+M55+O55+Q55</f>
        <v>0</v>
      </c>
      <c r="J55" s="21">
        <v>0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  <c r="Q55" s="21">
        <v>0</v>
      </c>
      <c r="R55" s="22">
        <f>F55-I55</f>
        <v>0</v>
      </c>
      <c r="S55" s="22">
        <f>R55</f>
        <v>0</v>
      </c>
      <c r="T55" s="22">
        <f>I55-H55</f>
        <v>0</v>
      </c>
      <c r="U55" s="21">
        <v>0</v>
      </c>
      <c r="V55" s="24"/>
    </row>
    <row r="56" spans="1:22" s="1" customFormat="1" ht="36" x14ac:dyDescent="0.2">
      <c r="A56" s="11" t="s">
        <v>108</v>
      </c>
      <c r="B56" s="13" t="s">
        <v>109</v>
      </c>
      <c r="C56" s="15" t="s">
        <v>110</v>
      </c>
      <c r="D56" s="21">
        <v>0</v>
      </c>
      <c r="E56" s="21">
        <v>0</v>
      </c>
      <c r="F56" s="21">
        <f t="shared" ref="F56:F69" si="9">D56-E56</f>
        <v>0</v>
      </c>
      <c r="G56" s="21">
        <f t="shared" ref="G56:G69" si="10">F56</f>
        <v>0</v>
      </c>
      <c r="H56" s="21">
        <f t="shared" ref="H56:H69" si="11">J56+L56+N56+P56</f>
        <v>0</v>
      </c>
      <c r="I56" s="21">
        <f t="shared" ref="I56:I69" si="12">K56+M56+O56+Q56</f>
        <v>0</v>
      </c>
      <c r="J56" s="21">
        <v>0</v>
      </c>
      <c r="K56" s="21">
        <v>0</v>
      </c>
      <c r="L56" s="21">
        <v>0</v>
      </c>
      <c r="M56" s="21">
        <v>0</v>
      </c>
      <c r="N56" s="21">
        <v>0</v>
      </c>
      <c r="O56" s="21">
        <v>0</v>
      </c>
      <c r="P56" s="21">
        <v>0</v>
      </c>
      <c r="Q56" s="21">
        <v>0</v>
      </c>
      <c r="R56" s="22">
        <f t="shared" ref="R56:R68" si="13">F56-I56</f>
        <v>0</v>
      </c>
      <c r="S56" s="22">
        <f t="shared" ref="S56:S68" si="14">R56</f>
        <v>0</v>
      </c>
      <c r="T56" s="22">
        <f t="shared" ref="T56:T68" si="15">I56-H56</f>
        <v>0</v>
      </c>
      <c r="U56" s="21">
        <v>0</v>
      </c>
      <c r="V56" s="24"/>
    </row>
    <row r="57" spans="1:22" s="1" customFormat="1" ht="36" x14ac:dyDescent="0.2">
      <c r="A57" s="11" t="s">
        <v>111</v>
      </c>
      <c r="B57" s="13" t="s">
        <v>112</v>
      </c>
      <c r="C57" s="15" t="s">
        <v>113</v>
      </c>
      <c r="D57" s="21">
        <v>20.1617</v>
      </c>
      <c r="E57" s="21">
        <v>0</v>
      </c>
      <c r="F57" s="21">
        <f t="shared" si="9"/>
        <v>20.1617</v>
      </c>
      <c r="G57" s="21">
        <f t="shared" si="10"/>
        <v>20.1617</v>
      </c>
      <c r="H57" s="21">
        <f t="shared" si="11"/>
        <v>0</v>
      </c>
      <c r="I57" s="21">
        <f t="shared" si="12"/>
        <v>0</v>
      </c>
      <c r="J57" s="21">
        <v>0</v>
      </c>
      <c r="K57" s="21">
        <v>0</v>
      </c>
      <c r="L57" s="21">
        <v>0</v>
      </c>
      <c r="M57" s="21">
        <v>0</v>
      </c>
      <c r="N57" s="21">
        <v>0</v>
      </c>
      <c r="O57" s="21">
        <v>0</v>
      </c>
      <c r="P57" s="21">
        <v>0</v>
      </c>
      <c r="Q57" s="21">
        <v>0</v>
      </c>
      <c r="R57" s="22">
        <f>F57-I57</f>
        <v>20.1617</v>
      </c>
      <c r="S57" s="22">
        <f t="shared" si="14"/>
        <v>20.1617</v>
      </c>
      <c r="T57" s="22">
        <f t="shared" si="15"/>
        <v>0</v>
      </c>
      <c r="U57" s="21">
        <v>0</v>
      </c>
      <c r="V57" s="24"/>
    </row>
    <row r="58" spans="1:22" s="1" customFormat="1" ht="36" x14ac:dyDescent="0.2">
      <c r="A58" s="11" t="s">
        <v>114</v>
      </c>
      <c r="B58" s="13" t="s">
        <v>115</v>
      </c>
      <c r="C58" s="15" t="s">
        <v>116</v>
      </c>
      <c r="D58" s="21">
        <v>0</v>
      </c>
      <c r="E58" s="21">
        <v>0</v>
      </c>
      <c r="F58" s="21">
        <f t="shared" si="9"/>
        <v>0</v>
      </c>
      <c r="G58" s="21">
        <f t="shared" si="10"/>
        <v>0</v>
      </c>
      <c r="H58" s="21">
        <f t="shared" si="11"/>
        <v>0</v>
      </c>
      <c r="I58" s="21">
        <f t="shared" si="12"/>
        <v>0</v>
      </c>
      <c r="J58" s="21">
        <v>0</v>
      </c>
      <c r="K58" s="21">
        <v>0</v>
      </c>
      <c r="L58" s="21">
        <v>0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2">
        <f t="shared" si="13"/>
        <v>0</v>
      </c>
      <c r="S58" s="22">
        <f t="shared" si="14"/>
        <v>0</v>
      </c>
      <c r="T58" s="22">
        <f t="shared" si="15"/>
        <v>0</v>
      </c>
      <c r="U58" s="21">
        <v>0</v>
      </c>
      <c r="V58" s="24"/>
    </row>
    <row r="59" spans="1:22" s="1" customFormat="1" ht="36" x14ac:dyDescent="0.2">
      <c r="A59" s="11" t="s">
        <v>117</v>
      </c>
      <c r="B59" s="13" t="s">
        <v>118</v>
      </c>
      <c r="C59" s="15" t="s">
        <v>119</v>
      </c>
      <c r="D59" s="21">
        <v>2.2383000000000002</v>
      </c>
      <c r="E59" s="21">
        <f>0.533/1.2</f>
        <v>0.44416666666666671</v>
      </c>
      <c r="F59" s="21">
        <f t="shared" si="9"/>
        <v>1.7941333333333334</v>
      </c>
      <c r="G59" s="21">
        <f t="shared" si="10"/>
        <v>1.7941333333333334</v>
      </c>
      <c r="H59" s="21">
        <f>J59+L59+N59+P59</f>
        <v>1.7941333333333334</v>
      </c>
      <c r="I59" s="21">
        <f t="shared" si="12"/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f>F59</f>
        <v>1.7941333333333334</v>
      </c>
      <c r="Q59" s="21">
        <v>0</v>
      </c>
      <c r="R59" s="22">
        <v>0</v>
      </c>
      <c r="S59" s="22">
        <f t="shared" si="14"/>
        <v>0</v>
      </c>
      <c r="T59" s="22">
        <f t="shared" si="15"/>
        <v>-1.7941333333333334</v>
      </c>
      <c r="U59" s="21">
        <v>0</v>
      </c>
      <c r="V59" s="24"/>
    </row>
    <row r="60" spans="1:22" s="1" customFormat="1" ht="36" x14ac:dyDescent="0.2">
      <c r="A60" s="11" t="s">
        <v>120</v>
      </c>
      <c r="B60" s="13" t="s">
        <v>121</v>
      </c>
      <c r="C60" s="15" t="s">
        <v>122</v>
      </c>
      <c r="D60" s="21">
        <v>15.971399999999999</v>
      </c>
      <c r="E60" s="21">
        <f>D60</f>
        <v>15.971399999999999</v>
      </c>
      <c r="F60" s="21">
        <f t="shared" si="9"/>
        <v>0</v>
      </c>
      <c r="G60" s="21">
        <f t="shared" si="10"/>
        <v>0</v>
      </c>
      <c r="H60" s="21">
        <f>J60+L60+N60+P60</f>
        <v>4.8547500000000001</v>
      </c>
      <c r="I60" s="21">
        <f t="shared" si="12"/>
        <v>4.8547500000000001</v>
      </c>
      <c r="J60" s="21">
        <v>0</v>
      </c>
      <c r="K60" s="21">
        <v>0</v>
      </c>
      <c r="L60" s="21">
        <f>5.8257/1.2</f>
        <v>4.8547500000000001</v>
      </c>
      <c r="M60" s="21">
        <f>L60</f>
        <v>4.8547500000000001</v>
      </c>
      <c r="N60" s="21">
        <v>0</v>
      </c>
      <c r="O60" s="21">
        <v>0</v>
      </c>
      <c r="P60" s="21">
        <v>0</v>
      </c>
      <c r="Q60" s="21">
        <v>0</v>
      </c>
      <c r="R60" s="22">
        <v>0</v>
      </c>
      <c r="S60" s="22">
        <f>R60</f>
        <v>0</v>
      </c>
      <c r="T60" s="22">
        <f t="shared" si="15"/>
        <v>0</v>
      </c>
      <c r="U60" s="21">
        <v>0</v>
      </c>
      <c r="V60" s="24"/>
    </row>
    <row r="61" spans="1:22" s="1" customFormat="1" ht="36" x14ac:dyDescent="0.2">
      <c r="A61" s="11" t="s">
        <v>123</v>
      </c>
      <c r="B61" s="13" t="s">
        <v>124</v>
      </c>
      <c r="C61" s="15" t="s">
        <v>125</v>
      </c>
      <c r="D61" s="21">
        <v>0</v>
      </c>
      <c r="E61" s="21">
        <v>0</v>
      </c>
      <c r="F61" s="21">
        <f t="shared" si="9"/>
        <v>0</v>
      </c>
      <c r="G61" s="21">
        <f t="shared" si="10"/>
        <v>0</v>
      </c>
      <c r="H61" s="21">
        <f t="shared" si="11"/>
        <v>0</v>
      </c>
      <c r="I61" s="21">
        <f t="shared" si="12"/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23">
        <v>0</v>
      </c>
      <c r="P61" s="21">
        <v>0</v>
      </c>
      <c r="Q61" s="21">
        <v>0</v>
      </c>
      <c r="R61" s="22">
        <f>F61-I61</f>
        <v>0</v>
      </c>
      <c r="S61" s="22">
        <f t="shared" si="14"/>
        <v>0</v>
      </c>
      <c r="T61" s="22">
        <f t="shared" si="15"/>
        <v>0</v>
      </c>
      <c r="U61" s="21">
        <v>0</v>
      </c>
      <c r="V61" s="24"/>
    </row>
    <row r="62" spans="1:22" s="1" customFormat="1" ht="36" x14ac:dyDescent="0.2">
      <c r="A62" s="11" t="s">
        <v>126</v>
      </c>
      <c r="B62" s="13" t="s">
        <v>127</v>
      </c>
      <c r="C62" s="15" t="s">
        <v>128</v>
      </c>
      <c r="D62" s="21">
        <v>0.86580000000000001</v>
      </c>
      <c r="E62" s="21">
        <f>D62</f>
        <v>0.86580000000000001</v>
      </c>
      <c r="F62" s="21">
        <f t="shared" si="9"/>
        <v>0</v>
      </c>
      <c r="G62" s="21">
        <f t="shared" si="10"/>
        <v>0</v>
      </c>
      <c r="H62" s="21">
        <f t="shared" si="11"/>
        <v>0</v>
      </c>
      <c r="I62" s="21">
        <f t="shared" si="12"/>
        <v>0</v>
      </c>
      <c r="J62" s="21">
        <v>0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22">
        <f t="shared" si="13"/>
        <v>0</v>
      </c>
      <c r="S62" s="22">
        <f t="shared" si="14"/>
        <v>0</v>
      </c>
      <c r="T62" s="22">
        <f t="shared" si="15"/>
        <v>0</v>
      </c>
      <c r="U62" s="21">
        <v>0</v>
      </c>
      <c r="V62" s="24"/>
    </row>
    <row r="63" spans="1:22" s="1" customFormat="1" ht="36" x14ac:dyDescent="0.2">
      <c r="A63" s="11" t="s">
        <v>129</v>
      </c>
      <c r="B63" s="13" t="s">
        <v>130</v>
      </c>
      <c r="C63" s="15" t="s">
        <v>131</v>
      </c>
      <c r="D63" s="21">
        <v>4.0500000000000001E-2</v>
      </c>
      <c r="E63" s="21">
        <f>D63</f>
        <v>4.0500000000000001E-2</v>
      </c>
      <c r="F63" s="21">
        <f t="shared" si="9"/>
        <v>0</v>
      </c>
      <c r="G63" s="21">
        <f t="shared" si="10"/>
        <v>0</v>
      </c>
      <c r="H63" s="21">
        <f t="shared" si="11"/>
        <v>4.0500000000000001E-2</v>
      </c>
      <c r="I63" s="21">
        <f t="shared" si="12"/>
        <v>4.0500000000000001E-2</v>
      </c>
      <c r="J63" s="21">
        <v>0</v>
      </c>
      <c r="K63" s="21">
        <f>J63</f>
        <v>0</v>
      </c>
      <c r="L63" s="21">
        <f>0.0486/1.2</f>
        <v>4.0500000000000001E-2</v>
      </c>
      <c r="M63" s="21">
        <f>L63</f>
        <v>4.0500000000000001E-2</v>
      </c>
      <c r="N63" s="21">
        <v>0</v>
      </c>
      <c r="O63" s="21">
        <v>0</v>
      </c>
      <c r="P63" s="21">
        <v>0</v>
      </c>
      <c r="Q63" s="21">
        <v>0</v>
      </c>
      <c r="R63" s="22">
        <v>0</v>
      </c>
      <c r="S63" s="22">
        <f t="shared" si="14"/>
        <v>0</v>
      </c>
      <c r="T63" s="22">
        <f t="shared" si="15"/>
        <v>0</v>
      </c>
      <c r="U63" s="21">
        <v>0</v>
      </c>
      <c r="V63" s="24"/>
    </row>
    <row r="64" spans="1:22" s="1" customFormat="1" ht="36" x14ac:dyDescent="0.2">
      <c r="A64" s="11" t="s">
        <v>132</v>
      </c>
      <c r="B64" s="13" t="s">
        <v>133</v>
      </c>
      <c r="C64" s="15" t="s">
        <v>134</v>
      </c>
      <c r="D64" s="21">
        <v>0</v>
      </c>
      <c r="E64" s="21">
        <v>0</v>
      </c>
      <c r="F64" s="21">
        <f t="shared" si="9"/>
        <v>0</v>
      </c>
      <c r="G64" s="21">
        <f t="shared" si="10"/>
        <v>0</v>
      </c>
      <c r="H64" s="21">
        <f t="shared" si="11"/>
        <v>0</v>
      </c>
      <c r="I64" s="21">
        <f t="shared" si="12"/>
        <v>0</v>
      </c>
      <c r="J64" s="21">
        <v>0</v>
      </c>
      <c r="K64" s="21">
        <v>0</v>
      </c>
      <c r="L64" s="21">
        <v>0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R64" s="22">
        <f t="shared" si="13"/>
        <v>0</v>
      </c>
      <c r="S64" s="22">
        <f t="shared" si="14"/>
        <v>0</v>
      </c>
      <c r="T64" s="22">
        <f t="shared" si="15"/>
        <v>0</v>
      </c>
      <c r="U64" s="21">
        <v>0</v>
      </c>
      <c r="V64" s="24"/>
    </row>
    <row r="65" spans="1:22" s="1" customFormat="1" ht="36" x14ac:dyDescent="0.2">
      <c r="A65" s="11" t="s">
        <v>135</v>
      </c>
      <c r="B65" s="13" t="s">
        <v>136</v>
      </c>
      <c r="C65" s="15" t="s">
        <v>137</v>
      </c>
      <c r="D65" s="21">
        <v>5.3499999999999999E-2</v>
      </c>
      <c r="E65" s="21">
        <f>D65</f>
        <v>5.3499999999999999E-2</v>
      </c>
      <c r="F65" s="21">
        <f t="shared" si="9"/>
        <v>0</v>
      </c>
      <c r="G65" s="21">
        <f t="shared" si="10"/>
        <v>0</v>
      </c>
      <c r="H65" s="21">
        <f t="shared" si="11"/>
        <v>0</v>
      </c>
      <c r="I65" s="21">
        <f t="shared" si="12"/>
        <v>0</v>
      </c>
      <c r="J65" s="21">
        <v>0</v>
      </c>
      <c r="K65" s="21">
        <v>0</v>
      </c>
      <c r="L65" s="21">
        <v>0</v>
      </c>
      <c r="M65" s="21">
        <v>0</v>
      </c>
      <c r="N65" s="21">
        <v>0</v>
      </c>
      <c r="O65" s="21">
        <v>0</v>
      </c>
      <c r="P65" s="21">
        <v>0</v>
      </c>
      <c r="Q65" s="21">
        <v>0</v>
      </c>
      <c r="R65" s="22">
        <f t="shared" si="13"/>
        <v>0</v>
      </c>
      <c r="S65" s="22">
        <f t="shared" si="14"/>
        <v>0</v>
      </c>
      <c r="T65" s="22">
        <f t="shared" si="15"/>
        <v>0</v>
      </c>
      <c r="U65" s="21">
        <v>0</v>
      </c>
      <c r="V65" s="24"/>
    </row>
    <row r="66" spans="1:22" s="1" customFormat="1" ht="36" x14ac:dyDescent="0.2">
      <c r="A66" s="11" t="s">
        <v>138</v>
      </c>
      <c r="B66" s="13" t="s">
        <v>139</v>
      </c>
      <c r="C66" s="15" t="s">
        <v>140</v>
      </c>
      <c r="D66" s="21">
        <v>0</v>
      </c>
      <c r="E66" s="21">
        <v>0</v>
      </c>
      <c r="F66" s="21">
        <f t="shared" si="9"/>
        <v>0</v>
      </c>
      <c r="G66" s="21">
        <f t="shared" si="10"/>
        <v>0</v>
      </c>
      <c r="H66" s="21">
        <f t="shared" si="11"/>
        <v>0</v>
      </c>
      <c r="I66" s="21">
        <f t="shared" si="12"/>
        <v>0</v>
      </c>
      <c r="J66" s="21">
        <v>0</v>
      </c>
      <c r="K66" s="21">
        <v>0</v>
      </c>
      <c r="L66" s="21">
        <v>0</v>
      </c>
      <c r="M66" s="21">
        <v>0</v>
      </c>
      <c r="N66" s="21">
        <v>0</v>
      </c>
      <c r="O66" s="21">
        <v>0</v>
      </c>
      <c r="P66" s="21">
        <v>0</v>
      </c>
      <c r="Q66" s="21">
        <v>0</v>
      </c>
      <c r="R66" s="22">
        <f t="shared" si="13"/>
        <v>0</v>
      </c>
      <c r="S66" s="22">
        <f t="shared" si="14"/>
        <v>0</v>
      </c>
      <c r="T66" s="22">
        <f t="shared" si="15"/>
        <v>0</v>
      </c>
      <c r="U66" s="21">
        <v>0</v>
      </c>
      <c r="V66" s="24"/>
    </row>
    <row r="67" spans="1:22" s="1" customFormat="1" ht="36" x14ac:dyDescent="0.2">
      <c r="A67" s="11" t="s">
        <v>141</v>
      </c>
      <c r="B67" s="13" t="s">
        <v>142</v>
      </c>
      <c r="C67" s="15" t="s">
        <v>143</v>
      </c>
      <c r="D67" s="21">
        <v>0</v>
      </c>
      <c r="E67" s="21">
        <v>0</v>
      </c>
      <c r="F67" s="21">
        <f t="shared" si="9"/>
        <v>0</v>
      </c>
      <c r="G67" s="21">
        <f t="shared" si="10"/>
        <v>0</v>
      </c>
      <c r="H67" s="21">
        <f t="shared" si="11"/>
        <v>0</v>
      </c>
      <c r="I67" s="21">
        <f t="shared" si="12"/>
        <v>0</v>
      </c>
      <c r="J67" s="21">
        <v>0</v>
      </c>
      <c r="K67" s="21">
        <v>0</v>
      </c>
      <c r="L67" s="21">
        <v>0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2">
        <f t="shared" si="13"/>
        <v>0</v>
      </c>
      <c r="S67" s="22">
        <f t="shared" si="14"/>
        <v>0</v>
      </c>
      <c r="T67" s="22">
        <f t="shared" si="15"/>
        <v>0</v>
      </c>
      <c r="U67" s="21">
        <v>0</v>
      </c>
      <c r="V67" s="24"/>
    </row>
    <row r="68" spans="1:22" s="1" customFormat="1" ht="36" x14ac:dyDescent="0.2">
      <c r="A68" s="11" t="s">
        <v>144</v>
      </c>
      <c r="B68" s="13" t="s">
        <v>145</v>
      </c>
      <c r="C68" s="15" t="s">
        <v>146</v>
      </c>
      <c r="D68" s="21">
        <v>0</v>
      </c>
      <c r="E68" s="21">
        <v>0</v>
      </c>
      <c r="F68" s="21">
        <f t="shared" si="9"/>
        <v>0</v>
      </c>
      <c r="G68" s="21">
        <f t="shared" si="10"/>
        <v>0</v>
      </c>
      <c r="H68" s="21">
        <f t="shared" si="11"/>
        <v>0</v>
      </c>
      <c r="I68" s="21">
        <f t="shared" si="12"/>
        <v>0</v>
      </c>
      <c r="J68" s="21">
        <v>0</v>
      </c>
      <c r="K68" s="21">
        <v>0</v>
      </c>
      <c r="L68" s="21">
        <v>0</v>
      </c>
      <c r="M68" s="21">
        <v>0</v>
      </c>
      <c r="N68" s="21">
        <v>0</v>
      </c>
      <c r="O68" s="21">
        <v>0</v>
      </c>
      <c r="P68" s="21">
        <v>0</v>
      </c>
      <c r="Q68" s="21">
        <v>0</v>
      </c>
      <c r="R68" s="22">
        <f t="shared" si="13"/>
        <v>0</v>
      </c>
      <c r="S68" s="22">
        <f t="shared" si="14"/>
        <v>0</v>
      </c>
      <c r="T68" s="22">
        <f t="shared" si="15"/>
        <v>0</v>
      </c>
      <c r="U68" s="21">
        <v>0</v>
      </c>
      <c r="V68" s="24"/>
    </row>
    <row r="69" spans="1:22" s="1" customFormat="1" ht="36" x14ac:dyDescent="0.2">
      <c r="A69" s="11" t="s">
        <v>147</v>
      </c>
      <c r="B69" s="13" t="s">
        <v>148</v>
      </c>
      <c r="C69" s="15" t="s">
        <v>149</v>
      </c>
      <c r="D69" s="21">
        <v>0</v>
      </c>
      <c r="E69" s="21">
        <v>0</v>
      </c>
      <c r="F69" s="21">
        <f t="shared" si="9"/>
        <v>0</v>
      </c>
      <c r="G69" s="21">
        <f t="shared" si="10"/>
        <v>0</v>
      </c>
      <c r="H69" s="21">
        <f t="shared" si="11"/>
        <v>0</v>
      </c>
      <c r="I69" s="21">
        <f t="shared" si="12"/>
        <v>0</v>
      </c>
      <c r="J69" s="21">
        <v>0</v>
      </c>
      <c r="K69" s="21">
        <v>0</v>
      </c>
      <c r="L69" s="21">
        <v>0</v>
      </c>
      <c r="M69" s="21">
        <v>0</v>
      </c>
      <c r="N69" s="21">
        <v>0</v>
      </c>
      <c r="O69" s="21">
        <v>0</v>
      </c>
      <c r="P69" s="21">
        <v>0</v>
      </c>
      <c r="Q69" s="21">
        <v>0</v>
      </c>
      <c r="R69" s="22">
        <f>F69-I69</f>
        <v>0</v>
      </c>
      <c r="S69" s="22">
        <f>R69</f>
        <v>0</v>
      </c>
      <c r="T69" s="22">
        <f>I69-H69</f>
        <v>0</v>
      </c>
      <c r="U69" s="21">
        <v>0</v>
      </c>
      <c r="V69" s="24"/>
    </row>
    <row r="70" spans="1:22" s="1" customFormat="1" ht="24" x14ac:dyDescent="0.2">
      <c r="A70" s="15" t="s">
        <v>96</v>
      </c>
      <c r="B70" s="13" t="s">
        <v>97</v>
      </c>
      <c r="C70" s="15" t="s">
        <v>32</v>
      </c>
      <c r="D70" s="21">
        <v>0</v>
      </c>
      <c r="E70" s="22">
        <v>0</v>
      </c>
      <c r="F70" s="22">
        <v>0</v>
      </c>
      <c r="G70" s="21">
        <f t="shared" ref="G70:U70" si="16">G73</f>
        <v>0</v>
      </c>
      <c r="H70" s="21">
        <f t="shared" si="16"/>
        <v>0</v>
      </c>
      <c r="I70" s="21">
        <f t="shared" si="16"/>
        <v>0</v>
      </c>
      <c r="J70" s="21">
        <f t="shared" si="16"/>
        <v>0</v>
      </c>
      <c r="K70" s="21">
        <f t="shared" si="16"/>
        <v>0</v>
      </c>
      <c r="L70" s="21">
        <f t="shared" si="16"/>
        <v>0</v>
      </c>
      <c r="M70" s="21">
        <f t="shared" si="16"/>
        <v>0</v>
      </c>
      <c r="N70" s="21">
        <f t="shared" si="16"/>
        <v>0</v>
      </c>
      <c r="O70" s="21">
        <f t="shared" si="16"/>
        <v>0</v>
      </c>
      <c r="P70" s="21">
        <f t="shared" si="16"/>
        <v>0</v>
      </c>
      <c r="Q70" s="21">
        <f t="shared" si="16"/>
        <v>0</v>
      </c>
      <c r="R70" s="21">
        <f t="shared" si="16"/>
        <v>0</v>
      </c>
      <c r="S70" s="21">
        <f t="shared" si="16"/>
        <v>0</v>
      </c>
      <c r="T70" s="21">
        <f t="shared" si="16"/>
        <v>0</v>
      </c>
      <c r="U70" s="21">
        <f t="shared" si="16"/>
        <v>0</v>
      </c>
      <c r="V70" s="24"/>
    </row>
    <row r="71" spans="1:22" s="1" customFormat="1" ht="12" x14ac:dyDescent="0.2">
      <c r="A71" s="15" t="s">
        <v>98</v>
      </c>
      <c r="B71" s="13" t="s">
        <v>99</v>
      </c>
      <c r="C71" s="15" t="s">
        <v>32</v>
      </c>
      <c r="D71" s="21">
        <v>0</v>
      </c>
      <c r="E71" s="21">
        <v>0</v>
      </c>
      <c r="F71" s="21">
        <v>0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21">
        <v>0</v>
      </c>
      <c r="M71" s="21">
        <v>0</v>
      </c>
      <c r="N71" s="21">
        <v>0</v>
      </c>
      <c r="O71" s="21">
        <v>0</v>
      </c>
      <c r="P71" s="21">
        <v>0</v>
      </c>
      <c r="Q71" s="21">
        <v>0</v>
      </c>
      <c r="R71" s="21">
        <v>0</v>
      </c>
      <c r="S71" s="21">
        <v>0</v>
      </c>
      <c r="T71" s="21">
        <v>0</v>
      </c>
      <c r="U71" s="21">
        <v>0</v>
      </c>
      <c r="V71" s="24"/>
    </row>
    <row r="72" spans="1:22" s="1" customFormat="1" ht="24" x14ac:dyDescent="0.2">
      <c r="A72" s="15" t="s">
        <v>100</v>
      </c>
      <c r="B72" s="13" t="s">
        <v>101</v>
      </c>
      <c r="C72" s="15" t="s">
        <v>32</v>
      </c>
      <c r="D72" s="21">
        <f t="shared" ref="D72:K72" si="17">SUM(D73:D79)</f>
        <v>4.1981000000000002</v>
      </c>
      <c r="E72" s="21">
        <f t="shared" si="17"/>
        <v>2.3548</v>
      </c>
      <c r="F72" s="21">
        <f t="shared" si="17"/>
        <v>1.8432999999999999</v>
      </c>
      <c r="G72" s="21">
        <f t="shared" si="17"/>
        <v>1.8432999999999999</v>
      </c>
      <c r="H72" s="21">
        <f t="shared" si="17"/>
        <v>1.1441999999999999</v>
      </c>
      <c r="I72" s="21">
        <f t="shared" si="17"/>
        <v>1.1441999999999999</v>
      </c>
      <c r="J72" s="21">
        <f t="shared" si="17"/>
        <v>1.1441999999999999</v>
      </c>
      <c r="K72" s="21">
        <f t="shared" si="17"/>
        <v>1.1441999999999999</v>
      </c>
      <c r="L72" s="21">
        <f t="shared" ref="L72:T72" si="18">SUM(L73:L79)</f>
        <v>0</v>
      </c>
      <c r="M72" s="21">
        <f t="shared" si="18"/>
        <v>0</v>
      </c>
      <c r="N72" s="21">
        <f t="shared" si="18"/>
        <v>0</v>
      </c>
      <c r="O72" s="21">
        <f t="shared" si="18"/>
        <v>0</v>
      </c>
      <c r="P72" s="21">
        <f t="shared" si="18"/>
        <v>0</v>
      </c>
      <c r="Q72" s="21">
        <f t="shared" si="18"/>
        <v>0</v>
      </c>
      <c r="R72" s="21">
        <f t="shared" si="18"/>
        <v>1.8432999999999999</v>
      </c>
      <c r="S72" s="21">
        <f t="shared" si="18"/>
        <v>1.8432999999999999</v>
      </c>
      <c r="T72" s="21">
        <f t="shared" si="18"/>
        <v>0</v>
      </c>
      <c r="U72" s="21">
        <v>0</v>
      </c>
      <c r="V72" s="24"/>
    </row>
    <row r="73" spans="1:22" s="7" customFormat="1" ht="22.5" x14ac:dyDescent="0.2">
      <c r="A73" s="18" t="s">
        <v>155</v>
      </c>
      <c r="B73" s="19" t="s">
        <v>161</v>
      </c>
      <c r="C73" s="20" t="s">
        <v>103</v>
      </c>
      <c r="D73" s="22">
        <v>1.03</v>
      </c>
      <c r="E73" s="22">
        <f t="shared" ref="E73:E78" si="19">D73</f>
        <v>1.03</v>
      </c>
      <c r="F73" s="22">
        <v>0</v>
      </c>
      <c r="G73" s="22">
        <v>0</v>
      </c>
      <c r="H73" s="22">
        <f>J73+L73+N73+P73</f>
        <v>0</v>
      </c>
      <c r="I73" s="22">
        <f>K73+M73+O73+Q73</f>
        <v>0</v>
      </c>
      <c r="J73" s="22">
        <v>0</v>
      </c>
      <c r="K73" s="22">
        <v>0</v>
      </c>
      <c r="L73" s="22">
        <v>0</v>
      </c>
      <c r="M73" s="22">
        <v>0</v>
      </c>
      <c r="N73" s="22">
        <v>0</v>
      </c>
      <c r="O73" s="22">
        <v>0</v>
      </c>
      <c r="P73" s="22">
        <v>0</v>
      </c>
      <c r="Q73" s="22">
        <v>0</v>
      </c>
      <c r="R73" s="22">
        <f>F73-I73</f>
        <v>0</v>
      </c>
      <c r="S73" s="22">
        <f>I73-H73</f>
        <v>0</v>
      </c>
      <c r="T73" s="22">
        <f>I73-H73</f>
        <v>0</v>
      </c>
      <c r="U73" s="22"/>
      <c r="V73" s="25"/>
    </row>
    <row r="74" spans="1:22" s="7" customFormat="1" ht="67.5" x14ac:dyDescent="0.2">
      <c r="A74" s="18" t="s">
        <v>156</v>
      </c>
      <c r="B74" s="19" t="s">
        <v>154</v>
      </c>
      <c r="C74" s="20" t="s">
        <v>162</v>
      </c>
      <c r="D74" s="22">
        <v>0.12590000000000001</v>
      </c>
      <c r="E74" s="22">
        <f t="shared" si="19"/>
        <v>0.12590000000000001</v>
      </c>
      <c r="F74" s="22">
        <v>0</v>
      </c>
      <c r="G74" s="22">
        <f t="shared" ref="G74:G79" si="20">F74</f>
        <v>0</v>
      </c>
      <c r="H74" s="22">
        <f t="shared" ref="H74:H79" si="21">J74+L74+N74+P74</f>
        <v>0.12590000000000001</v>
      </c>
      <c r="I74" s="22">
        <f t="shared" ref="I74:I79" si="22">K74+M74+O74+Q74</f>
        <v>0.12590000000000001</v>
      </c>
      <c r="J74" s="22">
        <f>D74</f>
        <v>0.12590000000000001</v>
      </c>
      <c r="K74" s="22">
        <f>J74</f>
        <v>0.12590000000000001</v>
      </c>
      <c r="L74" s="22">
        <v>0</v>
      </c>
      <c r="M74" s="22">
        <v>0</v>
      </c>
      <c r="N74" s="22">
        <v>0</v>
      </c>
      <c r="O74" s="22">
        <v>0</v>
      </c>
      <c r="P74" s="22">
        <v>0</v>
      </c>
      <c r="Q74" s="22">
        <v>0</v>
      </c>
      <c r="R74" s="22">
        <v>0</v>
      </c>
      <c r="S74" s="22">
        <f t="shared" ref="S74:S76" si="23">I74-H74</f>
        <v>0</v>
      </c>
      <c r="T74" s="22">
        <f t="shared" ref="T74:T79" si="24">I74-H74</f>
        <v>0</v>
      </c>
      <c r="U74" s="22">
        <v>0</v>
      </c>
      <c r="V74" s="25"/>
    </row>
    <row r="75" spans="1:22" s="7" customFormat="1" ht="157.5" x14ac:dyDescent="0.2">
      <c r="A75" s="18" t="s">
        <v>157</v>
      </c>
      <c r="B75" s="19" t="s">
        <v>153</v>
      </c>
      <c r="C75" s="20" t="s">
        <v>163</v>
      </c>
      <c r="D75" s="22">
        <v>0.48949999999999999</v>
      </c>
      <c r="E75" s="22">
        <f t="shared" si="19"/>
        <v>0.48949999999999999</v>
      </c>
      <c r="F75" s="22">
        <v>0</v>
      </c>
      <c r="G75" s="22">
        <f t="shared" si="20"/>
        <v>0</v>
      </c>
      <c r="H75" s="22">
        <f t="shared" si="21"/>
        <v>0.48949999999999999</v>
      </c>
      <c r="I75" s="22">
        <f t="shared" si="22"/>
        <v>0.48949999999999999</v>
      </c>
      <c r="J75" s="22">
        <f>D75</f>
        <v>0.48949999999999999</v>
      </c>
      <c r="K75" s="22">
        <f>J75</f>
        <v>0.48949999999999999</v>
      </c>
      <c r="L75" s="22">
        <v>0</v>
      </c>
      <c r="M75" s="22">
        <v>0</v>
      </c>
      <c r="N75" s="22">
        <v>0</v>
      </c>
      <c r="O75" s="22">
        <v>0</v>
      </c>
      <c r="P75" s="22">
        <v>0</v>
      </c>
      <c r="Q75" s="22">
        <v>0</v>
      </c>
      <c r="R75" s="22">
        <v>0</v>
      </c>
      <c r="S75" s="22">
        <f t="shared" si="23"/>
        <v>0</v>
      </c>
      <c r="T75" s="22">
        <f t="shared" si="24"/>
        <v>0</v>
      </c>
      <c r="U75" s="22">
        <v>0</v>
      </c>
      <c r="V75" s="25"/>
    </row>
    <row r="76" spans="1:22" s="7" customFormat="1" ht="90" x14ac:dyDescent="0.2">
      <c r="A76" s="18" t="s">
        <v>158</v>
      </c>
      <c r="B76" s="19" t="s">
        <v>152</v>
      </c>
      <c r="C76" s="20" t="s">
        <v>164</v>
      </c>
      <c r="D76" s="22">
        <v>0.33329999999999999</v>
      </c>
      <c r="E76" s="22">
        <f t="shared" si="19"/>
        <v>0.33329999999999999</v>
      </c>
      <c r="F76" s="22">
        <v>0</v>
      </c>
      <c r="G76" s="22">
        <f t="shared" si="20"/>
        <v>0</v>
      </c>
      <c r="H76" s="22">
        <f t="shared" si="21"/>
        <v>0.33329999999999999</v>
      </c>
      <c r="I76" s="22">
        <f t="shared" si="22"/>
        <v>0.33329999999999999</v>
      </c>
      <c r="J76" s="22">
        <f t="shared" ref="J76:J77" si="25">D76</f>
        <v>0.33329999999999999</v>
      </c>
      <c r="K76" s="22">
        <f t="shared" ref="K76:K77" si="26">J76</f>
        <v>0.33329999999999999</v>
      </c>
      <c r="L76" s="22">
        <v>0</v>
      </c>
      <c r="M76" s="22">
        <v>0</v>
      </c>
      <c r="N76" s="22">
        <v>0</v>
      </c>
      <c r="O76" s="22">
        <v>0</v>
      </c>
      <c r="P76" s="22">
        <v>0</v>
      </c>
      <c r="Q76" s="22">
        <v>0</v>
      </c>
      <c r="R76" s="22">
        <v>0</v>
      </c>
      <c r="S76" s="22">
        <f t="shared" si="23"/>
        <v>0</v>
      </c>
      <c r="T76" s="22">
        <f t="shared" si="24"/>
        <v>0</v>
      </c>
      <c r="U76" s="22">
        <v>0</v>
      </c>
      <c r="V76" s="25"/>
    </row>
    <row r="77" spans="1:22" s="7" customFormat="1" ht="135" x14ac:dyDescent="0.2">
      <c r="A77" s="18" t="s">
        <v>159</v>
      </c>
      <c r="B77" s="19" t="s">
        <v>151</v>
      </c>
      <c r="C77" s="20" t="s">
        <v>165</v>
      </c>
      <c r="D77" s="22">
        <v>0.19550000000000001</v>
      </c>
      <c r="E77" s="22">
        <f t="shared" si="19"/>
        <v>0.19550000000000001</v>
      </c>
      <c r="F77" s="22">
        <v>0</v>
      </c>
      <c r="G77" s="22">
        <f t="shared" si="20"/>
        <v>0</v>
      </c>
      <c r="H77" s="22">
        <f t="shared" si="21"/>
        <v>0.19550000000000001</v>
      </c>
      <c r="I77" s="22">
        <f>E77</f>
        <v>0.19550000000000001</v>
      </c>
      <c r="J77" s="22">
        <f t="shared" si="25"/>
        <v>0.19550000000000001</v>
      </c>
      <c r="K77" s="22">
        <f t="shared" si="26"/>
        <v>0.19550000000000001</v>
      </c>
      <c r="L77" s="22">
        <v>0</v>
      </c>
      <c r="M77" s="22">
        <v>0</v>
      </c>
      <c r="N77" s="22">
        <v>0</v>
      </c>
      <c r="O77" s="22">
        <v>0</v>
      </c>
      <c r="P77" s="22">
        <v>0</v>
      </c>
      <c r="Q77" s="22">
        <v>0</v>
      </c>
      <c r="R77" s="22">
        <v>0</v>
      </c>
      <c r="S77" s="22">
        <v>0</v>
      </c>
      <c r="T77" s="22">
        <v>0</v>
      </c>
      <c r="U77" s="22">
        <v>0</v>
      </c>
      <c r="V77" s="25"/>
    </row>
    <row r="78" spans="1:22" s="7" customFormat="1" ht="33.75" x14ac:dyDescent="0.2">
      <c r="A78" s="18" t="s">
        <v>160</v>
      </c>
      <c r="B78" s="19" t="s">
        <v>150</v>
      </c>
      <c r="C78" s="20" t="s">
        <v>166</v>
      </c>
      <c r="D78" s="22">
        <v>0.18060000000000001</v>
      </c>
      <c r="E78" s="22">
        <f t="shared" si="19"/>
        <v>0.18060000000000001</v>
      </c>
      <c r="F78" s="22">
        <v>0</v>
      </c>
      <c r="G78" s="22">
        <f t="shared" ref="G78" si="27">F78</f>
        <v>0</v>
      </c>
      <c r="H78" s="22">
        <f t="shared" ref="H78" si="28">J78+L78+N78+P78</f>
        <v>0</v>
      </c>
      <c r="I78" s="22">
        <f t="shared" ref="I78" si="29">K78+M78+O78+Q78</f>
        <v>0</v>
      </c>
      <c r="J78" s="22">
        <v>0</v>
      </c>
      <c r="K78" s="22">
        <v>0</v>
      </c>
      <c r="L78" s="22">
        <v>0</v>
      </c>
      <c r="M78" s="22">
        <v>0</v>
      </c>
      <c r="N78" s="22">
        <v>0</v>
      </c>
      <c r="O78" s="22">
        <v>0</v>
      </c>
      <c r="P78" s="22">
        <v>0</v>
      </c>
      <c r="Q78" s="22">
        <v>0</v>
      </c>
      <c r="R78" s="22">
        <f t="shared" ref="R78" si="30">F78-I78</f>
        <v>0</v>
      </c>
      <c r="S78" s="22">
        <f t="shared" ref="S78" si="31">I78-H78</f>
        <v>0</v>
      </c>
      <c r="T78" s="22">
        <f t="shared" ref="T78" si="32">I78-H78</f>
        <v>0</v>
      </c>
      <c r="U78" s="22">
        <v>0</v>
      </c>
      <c r="V78" s="25"/>
    </row>
    <row r="79" spans="1:22" s="7" customFormat="1" ht="22.5" x14ac:dyDescent="0.2">
      <c r="A79" s="18" t="s">
        <v>171</v>
      </c>
      <c r="B79" s="19" t="s">
        <v>169</v>
      </c>
      <c r="C79" s="20" t="s">
        <v>170</v>
      </c>
      <c r="D79" s="22">
        <v>1.8432999999999999</v>
      </c>
      <c r="E79" s="22">
        <v>0</v>
      </c>
      <c r="F79" s="22">
        <f t="shared" ref="F79" si="33">D79</f>
        <v>1.8432999999999999</v>
      </c>
      <c r="G79" s="22">
        <f t="shared" si="20"/>
        <v>1.8432999999999999</v>
      </c>
      <c r="H79" s="22">
        <f t="shared" si="21"/>
        <v>0</v>
      </c>
      <c r="I79" s="22">
        <f t="shared" si="22"/>
        <v>0</v>
      </c>
      <c r="J79" s="22">
        <v>0</v>
      </c>
      <c r="K79" s="22">
        <v>0</v>
      </c>
      <c r="L79" s="22">
        <v>0</v>
      </c>
      <c r="M79" s="22">
        <v>0</v>
      </c>
      <c r="N79" s="22">
        <v>0</v>
      </c>
      <c r="O79" s="22">
        <v>0</v>
      </c>
      <c r="P79" s="22">
        <v>0</v>
      </c>
      <c r="Q79" s="22">
        <v>0</v>
      </c>
      <c r="R79" s="22">
        <f t="shared" ref="R79" si="34">F79-I79</f>
        <v>1.8432999999999999</v>
      </c>
      <c r="S79" s="22">
        <f>R79</f>
        <v>1.8432999999999999</v>
      </c>
      <c r="T79" s="22">
        <f t="shared" si="24"/>
        <v>0</v>
      </c>
      <c r="U79" s="22">
        <v>0</v>
      </c>
      <c r="V79" s="25"/>
    </row>
    <row r="80" spans="1:22" s="7" customFormat="1" ht="11.25" x14ac:dyDescent="0.2">
      <c r="A80" s="27" t="s">
        <v>31</v>
      </c>
      <c r="B80" s="28"/>
      <c r="C80" s="29"/>
      <c r="D80" s="22">
        <f t="shared" ref="D80:S80" si="35">SUM(D70:D73)</f>
        <v>5.2281000000000004</v>
      </c>
      <c r="E80" s="22">
        <f t="shared" si="35"/>
        <v>3.3848000000000003</v>
      </c>
      <c r="F80" s="22">
        <f t="shared" si="35"/>
        <v>1.8432999999999999</v>
      </c>
      <c r="G80" s="22">
        <f t="shared" si="35"/>
        <v>1.8432999999999999</v>
      </c>
      <c r="H80" s="22">
        <f t="shared" si="35"/>
        <v>1.1441999999999999</v>
      </c>
      <c r="I80" s="22">
        <f t="shared" si="35"/>
        <v>1.1441999999999999</v>
      </c>
      <c r="J80" s="22">
        <f t="shared" si="35"/>
        <v>1.1441999999999999</v>
      </c>
      <c r="K80" s="22">
        <f t="shared" si="35"/>
        <v>1.1441999999999999</v>
      </c>
      <c r="L80" s="22">
        <f t="shared" si="35"/>
        <v>0</v>
      </c>
      <c r="M80" s="22">
        <f t="shared" si="35"/>
        <v>0</v>
      </c>
      <c r="N80" s="22">
        <f t="shared" si="35"/>
        <v>0</v>
      </c>
      <c r="O80" s="22">
        <f t="shared" si="35"/>
        <v>0</v>
      </c>
      <c r="P80" s="22">
        <f t="shared" si="35"/>
        <v>0</v>
      </c>
      <c r="Q80" s="22">
        <f t="shared" si="35"/>
        <v>0</v>
      </c>
      <c r="R80" s="22">
        <f t="shared" si="35"/>
        <v>1.8432999999999999</v>
      </c>
      <c r="S80" s="22">
        <f t="shared" si="35"/>
        <v>1.8432999999999999</v>
      </c>
      <c r="T80" s="22">
        <f>H80-I80</f>
        <v>0</v>
      </c>
      <c r="U80" s="22">
        <v>0</v>
      </c>
      <c r="V80" s="25"/>
    </row>
  </sheetData>
  <mergeCells count="26">
    <mergeCell ref="A14:A16"/>
    <mergeCell ref="B14:B16"/>
    <mergeCell ref="C14:C16"/>
    <mergeCell ref="D14:D16"/>
    <mergeCell ref="E14:E16"/>
    <mergeCell ref="P15:Q15"/>
    <mergeCell ref="R15:R16"/>
    <mergeCell ref="S15:S16"/>
    <mergeCell ref="H14:Q14"/>
    <mergeCell ref="R14:S14"/>
    <mergeCell ref="H12:Q12"/>
    <mergeCell ref="A80:C80"/>
    <mergeCell ref="T2:V2"/>
    <mergeCell ref="A3:V3"/>
    <mergeCell ref="G6:P6"/>
    <mergeCell ref="G7:P7"/>
    <mergeCell ref="H11:Q11"/>
    <mergeCell ref="T14:U15"/>
    <mergeCell ref="V14:V16"/>
    <mergeCell ref="F15:F16"/>
    <mergeCell ref="G15:G16"/>
    <mergeCell ref="H15:I15"/>
    <mergeCell ref="J15:K15"/>
    <mergeCell ref="L15:M15"/>
    <mergeCell ref="N15:O15"/>
    <mergeCell ref="F14:G14"/>
  </mergeCells>
  <pageMargins left="0.39370078740157483" right="0.39370078740157483" top="0.78740157480314965" bottom="0.39370078740157483" header="0.19685039370078741" footer="0.19685039370078741"/>
  <pageSetup paperSize="8" scale="6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</vt:lpstr>
      <vt:lpstr>'12'!Область_печати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Дмитриева Ольга Маркеловна</dc:creator>
  <cp:lastModifiedBy>Захаров Алексей Александрович</cp:lastModifiedBy>
  <dcterms:created xsi:type="dcterms:W3CDTF">2020-05-14T10:23:44Z</dcterms:created>
  <dcterms:modified xsi:type="dcterms:W3CDTF">2024-02-12T12:30:19Z</dcterms:modified>
</cp:coreProperties>
</file>