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<sst xmlns="http://schemas.openxmlformats.org/spreadsheetml/2006/main" count="260" uniqueCount="160">
  <si>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</si>
  <si>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</si>
  <si>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</si>
  <si>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</si>
  <si>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</si>
  <si>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</si>
  <si>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</si>
  <si>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</si>
  <si>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</si>
  <si>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</si>
  <si>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</si>
  <si>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</si>
  <si>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</si>
  <si>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</si>
  <si>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</si>
  <si>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</si>
  <si>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</si>
  <si>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</si>
  <si>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</si>
  <si>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</si>
  <si>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</si>
  <si>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</si>
  <si>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</si>
  <si>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</si>
  <si>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</si>
  <si>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</si>
  <si>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</si>
  <si>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</si>
  <si>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</si>
  <si>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</si>
  <si>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</si>
  <si>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</si>
  <si>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</si>
  <si>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</si>
  <si>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</si>
  <si>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</si>
  <si>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</si>
  <si>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</si>
  <si>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</si>
  <si>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</si>
  <si>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</si>
  <si>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</si>
  <si>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</si>
  <si>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</si>
  <si>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</si>
  <si>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</si>
  <si>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</si>
  <si>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</si>
  <si>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</si>
  <si>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</si>
  <si>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</si>
  <si>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</si>
  <si>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</si>
  <si>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</si>
  <si>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</si>
  <si>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</si>
  <si>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</si>
  <si>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</si>
  <si>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</si>
  <si>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</si>
  <si>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</si>
  <si>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</si>
  <si>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</si>
  <si>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</si>
  <si>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</si>
  <si>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</si>
  <si>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</si>
  <si>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</si>
  <si>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</si>
  <si>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</si>
  <si>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</si>
  <si>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</si>
  <si>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</si>
  <si>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</si>
  <si>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</si>
  <si>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</si>
  <si>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</si>
  <si>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</si>
  <si>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</si>
  <si>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</si>
  <si>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</si>
  <si>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</si>
  <si>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</si>
  <si>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</si>
  <si>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</si>
  <si>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</si>
  <si>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</si>
  <si>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</si>
  <si>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</si>
  <si>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</si>
  <si>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</si>
  <si>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</si>
  <si>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</si>
  <si>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</si>
  <si>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</si>
  <si>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</si>
  <si>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</si>
  <si>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</si>
  <si>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</si>
  <si>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</si>
  <si>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</si>
  <si>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</si>
  <si>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</si>
  <si>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</si>
  <si>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</si>
  <si>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</si>
  <si>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</si>
  <si>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</si>
  <si>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</si>
  <si>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</si>
  <si>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</si>
  <si>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</si>
  <si>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</si>
  <si>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</si>
  <si>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</si>
  <si>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</si>
  <si>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</si>
  <si>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</si>
  <si>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</si>
  <si>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</si>
  <si>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</si>
  <si>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</si>
  <si>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</si>
  <si>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</si>
  <si>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</si>
  <si>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</si>
  <si>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</si>
  <si>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</si>
  <si>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</si>
  <si>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</si>
  <si>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</si>
  <si>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</si>
  <si>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</si>
  <si>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</si>
  <si>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</si>
  <si>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</si>
  <si>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</si>
  <si>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</si>
  <si>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</si>
  <si>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</si>
  <si>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</si>
  <si>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</si>
  <si>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</si>
  <si>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</si>
  <si>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</si>
  <si>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</si>
  <si>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</si>
  <si>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</si>
  <si>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</si>
  <si>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</si>
  <si>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</si>
  <si>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</si>
  <si>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</si>
  <si>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</si>
  <si>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</si>
  <si>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</si>
  <si>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</si>
  <si>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</si>
  <si>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</si>
  <si>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Ульяновской области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</si>
</sst>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43" fontId="9" fillId="0" borderId="35" xfId="6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43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43" fontId="9" fillId="0" borderId="31" xfId="60" applyFont="1" applyBorder="1" applyAlignment="1">
      <alignment horizontal="center" vertical="top"/>
    </xf>
    <xf numFmtId="43" fontId="9" fillId="0" borderId="36" xfId="60" applyFont="1" applyBorder="1" applyAlignment="1">
      <alignment horizontal="center" vertical="top"/>
    </xf>
    <xf numFmtId="43" fontId="9" fillId="0" borderId="34" xfId="60" applyFont="1" applyBorder="1" applyAlignment="1">
      <alignment horizontal="center" vertical="top"/>
    </xf>
    <xf numFmtId="2" fontId="9" fillId="0" borderId="34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43" fontId="9" fillId="0" borderId="13" xfId="60" applyFont="1" applyBorder="1" applyAlignment="1">
      <alignment horizontal="center" vertical="top"/>
    </xf>
    <xf numFmtId="43" fontId="9" fillId="0" borderId="14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176" fontId="9" fillId="0" borderId="31" xfId="0" applyNumberFormat="1" applyFont="1" applyBorder="1" applyAlignment="1">
      <alignment horizontal="center" vertical="top"/>
    </xf>
    <xf numFmtId="176" fontId="9" fillId="0" borderId="38" xfId="0" applyNumberFormat="1" applyFont="1" applyBorder="1" applyAlignment="1">
      <alignment horizontal="center" vertical="top"/>
    </xf>
    <xf numFmtId="4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9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4;&#1072;&#1088;&#1072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6%20&#1075;&#1086;&#1076;\&#1059;&#1083;&#1100;&#1103;&#1085;&#1086;&#1074;&#1089;&#1082;\&#1059;&#1083;&#1100;&#1103;&#1085;&#1086;&#1074;&#1089;&#108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181709</v>
          </cell>
        </row>
        <row r="9">
          <cell r="C9">
            <v>136850</v>
          </cell>
        </row>
        <row r="17">
          <cell r="C17">
            <v>533455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D21" sqref="BD2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55</v>
      </c>
      <c r="B1" s="23"/>
      <c r="C1" s="23"/>
      <c r="D1" s="23"/>
      <c r="E1" s="23"/>
      <c r="F1" s="24"/>
    </row>
    <row r="2" spans="1:6" ht="48" customHeight="1" thickBot="1">
      <c r="A2" s="25" t="s">
        <v>53</v>
      </c>
      <c r="B2" s="26"/>
      <c r="C2" s="26"/>
      <c r="D2" s="26"/>
      <c r="E2" s="26"/>
      <c r="F2" s="27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28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Normal="70" zoomScaleSheetLayoutView="100" zoomScalePageLayoutView="0" workbookViewId="0" topLeftCell="A1">
      <pane ySplit="16" topLeftCell="A17" activePane="bottomLeft" state="frozen"/>
      <selection pane="topLeft" activeCell="BD21" sqref="BD21"/>
      <selection pane="bottomLeft" activeCell="BU16" sqref="BU16:CI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159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36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7" t="s">
        <v>23</v>
      </c>
      <c r="B17" s="47"/>
      <c r="C17" s="47"/>
      <c r="D17" s="47"/>
      <c r="E17" s="47"/>
      <c r="F17" s="47"/>
      <c r="G17" s="47"/>
      <c r="H17" s="47"/>
      <c r="I17" s="48" t="s">
        <v>13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6" t="s">
        <v>12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50">
        <f>157952.49/120</f>
        <v>1316.27075</v>
      </c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50">
        <f>157952.49/120</f>
        <v>1316.27075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</row>
    <row r="18" spans="1:102" s="10" customFormat="1" ht="51" customHeight="1">
      <c r="A18" s="47" t="s">
        <v>24</v>
      </c>
      <c r="B18" s="47"/>
      <c r="C18" s="47"/>
      <c r="D18" s="47"/>
      <c r="E18" s="47"/>
      <c r="F18" s="47"/>
      <c r="G18" s="47"/>
      <c r="H18" s="47"/>
      <c r="I18" s="48" t="s">
        <v>15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51" t="s">
        <v>12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0">
        <v>456.66</v>
      </c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50">
        <v>456.66</v>
      </c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6" t="s">
        <v>17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>
        <v>550.92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v>550.92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1:102" s="10" customFormat="1" ht="82.5" customHeight="1">
      <c r="A20" s="47" t="s">
        <v>26</v>
      </c>
      <c r="B20" s="47"/>
      <c r="C20" s="47"/>
      <c r="D20" s="47"/>
      <c r="E20" s="47"/>
      <c r="F20" s="47"/>
      <c r="G20" s="47"/>
      <c r="H20" s="47"/>
      <c r="I20" s="48" t="s">
        <v>31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51" t="s">
        <v>17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>
        <v>119.71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>
        <v>119.71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85.5" customHeight="1">
      <c r="A21" s="47" t="s">
        <v>27</v>
      </c>
      <c r="B21" s="47"/>
      <c r="C21" s="47"/>
      <c r="D21" s="47"/>
      <c r="E21" s="47"/>
      <c r="F21" s="47"/>
      <c r="G21" s="47"/>
      <c r="H21" s="47"/>
      <c r="I21" s="48" t="s">
        <v>18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51" t="s">
        <v>12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>
        <v>188.98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>
        <v>188.98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135" customHeight="1">
      <c r="A22" s="47" t="s">
        <v>28</v>
      </c>
      <c r="B22" s="47"/>
      <c r="C22" s="47"/>
      <c r="D22" s="47"/>
      <c r="E22" s="47"/>
      <c r="F22" s="47"/>
      <c r="G22" s="47"/>
      <c r="H22" s="47"/>
      <c r="I22" s="48" t="s">
        <v>33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51" t="s">
        <v>17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>
        <v>1284.51</v>
      </c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>
        <f>BU22</f>
        <v>1284.51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0" customFormat="1" ht="132.75" customHeight="1">
      <c r="A23" s="56" t="s">
        <v>29</v>
      </c>
      <c r="B23" s="56"/>
      <c r="C23" s="56"/>
      <c r="D23" s="56"/>
      <c r="E23" s="56"/>
      <c r="F23" s="56"/>
      <c r="G23" s="56"/>
      <c r="H23" s="56"/>
      <c r="I23" s="57" t="s">
        <v>32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8"/>
      <c r="BB23" s="46" t="s">
        <v>17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</row>
    <row r="24" spans="1:102" s="10" customFormat="1" ht="119.25" customHeight="1">
      <c r="A24" s="47" t="s">
        <v>30</v>
      </c>
      <c r="B24" s="47"/>
      <c r="C24" s="47"/>
      <c r="D24" s="47"/>
      <c r="E24" s="47"/>
      <c r="F24" s="47"/>
      <c r="G24" s="47"/>
      <c r="H24" s="47"/>
      <c r="I24" s="48" t="s">
        <v>34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51" t="s">
        <v>12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>
        <v>4445.46</v>
      </c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>
        <f>BU24</f>
        <v>4445.46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ht="4.5" customHeight="1" hidden="1"/>
    <row r="26" spans="1:102" ht="44.25" customHeight="1">
      <c r="A26" s="59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28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22" sqref="AS22:BL2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1" t="s">
        <v>58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ht="15" customHeight="1" hidden="1"/>
    <row r="12" spans="1:102" s="9" customFormat="1" ht="114" customHeight="1">
      <c r="A12" s="61" t="s">
        <v>59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82"/>
      <c r="AS12" s="52" t="s">
        <v>60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61</v>
      </c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53" t="s">
        <v>62</v>
      </c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37.5" customHeight="1">
      <c r="A13" s="67" t="s">
        <v>63</v>
      </c>
      <c r="B13" s="67"/>
      <c r="C13" s="67"/>
      <c r="D13" s="67"/>
      <c r="E13" s="67"/>
      <c r="F13" s="67"/>
      <c r="G13" s="67"/>
      <c r="H13" s="67"/>
      <c r="I13" s="68" t="s">
        <v>64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  <c r="AS13" s="70">
        <f>AS14+AS15</f>
        <v>109597.82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1">
        <f>BM14+BM15</f>
        <v>240</v>
      </c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65">
        <f>AS13/BM13</f>
        <v>456.6575833333334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6"/>
    </row>
    <row r="14" spans="1:102" s="10" customFormat="1" ht="19.5" customHeight="1">
      <c r="A14" s="72"/>
      <c r="B14" s="72"/>
      <c r="C14" s="72"/>
      <c r="D14" s="72"/>
      <c r="E14" s="72"/>
      <c r="F14" s="72"/>
      <c r="G14" s="72"/>
      <c r="H14" s="72"/>
      <c r="I14" s="73" t="s">
        <v>11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4"/>
      <c r="AS14" s="64">
        <v>54798.91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75">
        <v>120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65">
        <f>AS14/BM14</f>
        <v>456.6575833333334</v>
      </c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6"/>
    </row>
    <row r="15" spans="1:102" s="10" customFormat="1" ht="19.5" customHeight="1">
      <c r="A15" s="56"/>
      <c r="B15" s="56"/>
      <c r="C15" s="56"/>
      <c r="D15" s="56"/>
      <c r="E15" s="56"/>
      <c r="F15" s="56"/>
      <c r="G15" s="56"/>
      <c r="H15" s="56"/>
      <c r="I15" s="62" t="s">
        <v>65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64">
        <v>54798.91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5">
        <v>120</v>
      </c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65">
        <f>AS15/BM15</f>
        <v>456.6575833333334</v>
      </c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48.75" customHeight="1">
      <c r="A16" s="47" t="s">
        <v>66</v>
      </c>
      <c r="B16" s="47"/>
      <c r="C16" s="47"/>
      <c r="D16" s="47"/>
      <c r="E16" s="47"/>
      <c r="F16" s="47"/>
      <c r="G16" s="47"/>
      <c r="H16" s="47"/>
      <c r="I16" s="48" t="s">
        <v>67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10" customFormat="1" ht="48.75" customHeight="1">
      <c r="A17" s="67" t="s">
        <v>68</v>
      </c>
      <c r="B17" s="67"/>
      <c r="C17" s="67"/>
      <c r="D17" s="67"/>
      <c r="E17" s="67"/>
      <c r="F17" s="67"/>
      <c r="G17" s="67"/>
      <c r="H17" s="67"/>
      <c r="I17" s="68" t="s">
        <v>69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70">
        <f>AS18+AS19+AS20+AS21+AS22</f>
        <v>852014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65">
        <f>CG18+CG19+CG20+CG21+CG22</f>
        <v>5729.970430107527</v>
      </c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6"/>
    </row>
    <row r="18" spans="1:102" s="10" customFormat="1" ht="15.75">
      <c r="A18" s="72"/>
      <c r="B18" s="72"/>
      <c r="C18" s="72"/>
      <c r="D18" s="72"/>
      <c r="E18" s="72"/>
      <c r="F18" s="72"/>
      <c r="G18" s="72"/>
      <c r="H18" s="72"/>
      <c r="I18" s="73" t="s">
        <v>70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64">
        <f>'[2]станд.тариф.став.'!$C$8+'[2]станд.тариф.став.'!$C$9</f>
        <v>318559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75">
        <v>248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65">
        <f>AS18/BM18</f>
        <v>1284.5120967741937</v>
      </c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10" customFormat="1" ht="15.75">
      <c r="A19" s="72"/>
      <c r="B19" s="72"/>
      <c r="C19" s="72"/>
      <c r="D19" s="72"/>
      <c r="E19" s="72"/>
      <c r="F19" s="72"/>
      <c r="G19" s="72"/>
      <c r="H19" s="72"/>
      <c r="I19" s="73" t="s">
        <v>71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7"/>
    </row>
    <row r="20" spans="1:102" s="10" customFormat="1" ht="15.75">
      <c r="A20" s="72"/>
      <c r="B20" s="72"/>
      <c r="C20" s="72"/>
      <c r="D20" s="72"/>
      <c r="E20" s="72"/>
      <c r="F20" s="72"/>
      <c r="G20" s="72"/>
      <c r="H20" s="72"/>
      <c r="I20" s="73" t="s">
        <v>72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7"/>
    </row>
    <row r="21" spans="1:102" s="10" customFormat="1" ht="66.75" customHeight="1">
      <c r="A21" s="72"/>
      <c r="B21" s="72"/>
      <c r="C21" s="72"/>
      <c r="D21" s="72"/>
      <c r="E21" s="72"/>
      <c r="F21" s="72"/>
      <c r="G21" s="72"/>
      <c r="H21" s="72"/>
      <c r="I21" s="73" t="s">
        <v>73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64">
        <f>'[2]станд.тариф.став.'!$C$17</f>
        <v>533455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75">
        <v>120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65">
        <f>AS21/BM21</f>
        <v>4445.458333333333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50.25" customHeight="1">
      <c r="A22" s="56"/>
      <c r="B22" s="56"/>
      <c r="C22" s="56"/>
      <c r="D22" s="56"/>
      <c r="E22" s="56"/>
      <c r="F22" s="56"/>
      <c r="G22" s="56"/>
      <c r="H22" s="56"/>
      <c r="I22" s="62" t="s">
        <v>74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6"/>
    </row>
    <row r="23" spans="1:102" s="10" customFormat="1" ht="48.75" customHeight="1">
      <c r="A23" s="67" t="s">
        <v>75</v>
      </c>
      <c r="B23" s="67"/>
      <c r="C23" s="67"/>
      <c r="D23" s="67"/>
      <c r="E23" s="67"/>
      <c r="F23" s="67"/>
      <c r="G23" s="67"/>
      <c r="H23" s="67"/>
      <c r="I23" s="68" t="s">
        <v>76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AS24+AS25</f>
        <v>132219.78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>
        <f>BM24+BM25</f>
        <v>240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65">
        <f aca="true" t="shared" si="0" ref="CG23:CG31">AS23/BM23</f>
        <v>550.91575</v>
      </c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6"/>
    </row>
    <row r="24" spans="1:102" s="10" customFormat="1" ht="19.5" customHeight="1">
      <c r="A24" s="72"/>
      <c r="B24" s="72"/>
      <c r="C24" s="72"/>
      <c r="D24" s="72"/>
      <c r="E24" s="72"/>
      <c r="F24" s="72"/>
      <c r="G24" s="72"/>
      <c r="H24" s="72"/>
      <c r="I24" s="73" t="s">
        <v>11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S24" s="64">
        <v>66109.89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75">
        <v>120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65">
        <f t="shared" si="0"/>
        <v>550.91575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10" customFormat="1" ht="19.5" customHeight="1">
      <c r="A25" s="56"/>
      <c r="B25" s="56"/>
      <c r="C25" s="56"/>
      <c r="D25" s="56"/>
      <c r="E25" s="56"/>
      <c r="F25" s="56"/>
      <c r="G25" s="56"/>
      <c r="H25" s="56"/>
      <c r="I25" s="62" t="s">
        <v>65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4">
        <v>66109.89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75">
        <v>120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65">
        <f t="shared" si="0"/>
        <v>550.91575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6"/>
    </row>
    <row r="26" spans="1:102" s="10" customFormat="1" ht="81.75" customHeight="1">
      <c r="A26" s="67" t="s">
        <v>77</v>
      </c>
      <c r="B26" s="67"/>
      <c r="C26" s="67"/>
      <c r="D26" s="67"/>
      <c r="E26" s="67"/>
      <c r="F26" s="67"/>
      <c r="G26" s="67"/>
      <c r="H26" s="67"/>
      <c r="I26" s="68" t="s">
        <v>78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0">
        <f>AS27+AS28</f>
        <v>28731.36</v>
      </c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1">
        <f>BM27+BM28</f>
        <v>240</v>
      </c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65">
        <f t="shared" si="0"/>
        <v>119.714</v>
      </c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6"/>
    </row>
    <row r="27" spans="1:102" s="10" customFormat="1" ht="19.5" customHeight="1">
      <c r="A27" s="72"/>
      <c r="B27" s="72"/>
      <c r="C27" s="72"/>
      <c r="D27" s="72"/>
      <c r="E27" s="72"/>
      <c r="F27" s="72"/>
      <c r="G27" s="72"/>
      <c r="H27" s="72"/>
      <c r="I27" s="73" t="s">
        <v>11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64">
        <v>14365.68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75">
        <v>120</v>
      </c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65">
        <f t="shared" si="0"/>
        <v>119.714</v>
      </c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19.5" customHeight="1">
      <c r="A28" s="56"/>
      <c r="B28" s="56"/>
      <c r="C28" s="56"/>
      <c r="D28" s="56"/>
      <c r="E28" s="56"/>
      <c r="F28" s="56"/>
      <c r="G28" s="56"/>
      <c r="H28" s="56"/>
      <c r="I28" s="62" t="s">
        <v>65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4">
        <v>14365.68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75">
        <v>120</v>
      </c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65">
        <f t="shared" si="0"/>
        <v>119.714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6"/>
    </row>
    <row r="29" spans="1:102" s="10" customFormat="1" ht="150" customHeight="1">
      <c r="A29" s="67" t="s">
        <v>79</v>
      </c>
      <c r="B29" s="67"/>
      <c r="C29" s="67"/>
      <c r="D29" s="67"/>
      <c r="E29" s="67"/>
      <c r="F29" s="67"/>
      <c r="G29" s="67"/>
      <c r="H29" s="67"/>
      <c r="I29" s="68" t="s">
        <v>80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AS30+AS31</f>
        <v>45356.02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1">
        <f>BM30+BM31</f>
        <v>240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65">
        <f t="shared" si="0"/>
        <v>188.98341666666664</v>
      </c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6"/>
    </row>
    <row r="30" spans="1:102" s="10" customFormat="1" ht="15.75">
      <c r="A30" s="72"/>
      <c r="B30" s="72"/>
      <c r="C30" s="72"/>
      <c r="D30" s="72"/>
      <c r="E30" s="72"/>
      <c r="F30" s="72"/>
      <c r="G30" s="72"/>
      <c r="H30" s="72"/>
      <c r="I30" s="73" t="s">
        <v>11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4"/>
      <c r="AS30" s="64">
        <v>22678.01</v>
      </c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75">
        <v>120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65">
        <f t="shared" si="0"/>
        <v>188.98341666666664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spans="1:102" s="10" customFormat="1" ht="15.75">
      <c r="A31" s="56"/>
      <c r="B31" s="56"/>
      <c r="C31" s="56"/>
      <c r="D31" s="56"/>
      <c r="E31" s="56"/>
      <c r="F31" s="56"/>
      <c r="G31" s="56"/>
      <c r="H31" s="56"/>
      <c r="I31" s="62" t="s">
        <v>65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64">
        <v>22678.01</v>
      </c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46">
        <v>120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65">
        <f t="shared" si="0"/>
        <v>188.98341666666664</v>
      </c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6"/>
    </row>
    <row r="32" ht="4.5" customHeight="1" hidden="1"/>
    <row r="33" spans="1:102" ht="27.75" customHeight="1">
      <c r="A33" s="59" t="s">
        <v>81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83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85</v>
      </c>
    </row>
    <row r="13" s="16" customFormat="1" ht="6" customHeight="1" hidden="1"/>
    <row r="14" spans="1:102" s="9" customFormat="1" ht="64.5" customHeight="1">
      <c r="A14" s="82" t="s">
        <v>86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87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53" t="s">
        <v>88</v>
      </c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10" customFormat="1" ht="36" customHeight="1">
      <c r="A15" s="67" t="s">
        <v>63</v>
      </c>
      <c r="B15" s="67"/>
      <c r="C15" s="67"/>
      <c r="D15" s="67"/>
      <c r="E15" s="67"/>
      <c r="F15" s="67"/>
      <c r="G15" s="67"/>
      <c r="H15" s="67"/>
      <c r="I15" s="69" t="s">
        <v>89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1">
        <f>BJ17+BJ18+BJ20+BJ21</f>
        <v>0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>
        <f>CD17+CD18+CD19+CD20+CD21+CD32</f>
        <v>157.95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101"/>
    </row>
    <row r="16" spans="1:102" s="10" customFormat="1" ht="21.75" customHeight="1">
      <c r="A16" s="72"/>
      <c r="B16" s="72"/>
      <c r="C16" s="72"/>
      <c r="D16" s="72"/>
      <c r="E16" s="72"/>
      <c r="F16" s="72"/>
      <c r="G16" s="72"/>
      <c r="H16" s="72"/>
      <c r="I16" s="102" t="s">
        <v>90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96"/>
    </row>
    <row r="17" spans="1:102" s="10" customFormat="1" ht="21.75" customHeight="1">
      <c r="A17" s="72"/>
      <c r="B17" s="72"/>
      <c r="C17" s="72"/>
      <c r="D17" s="72"/>
      <c r="E17" s="72"/>
      <c r="F17" s="72"/>
      <c r="G17" s="72"/>
      <c r="H17" s="72"/>
      <c r="I17" s="74" t="s">
        <v>91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>
        <v>13</v>
      </c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96"/>
    </row>
    <row r="18" spans="1:102" s="10" customFormat="1" ht="21.75" customHeight="1">
      <c r="A18" s="72"/>
      <c r="B18" s="72"/>
      <c r="C18" s="72"/>
      <c r="D18" s="72"/>
      <c r="E18" s="72"/>
      <c r="F18" s="72"/>
      <c r="G18" s="72"/>
      <c r="H18" s="72"/>
      <c r="I18" s="74" t="s">
        <v>92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21.75" customHeight="1">
      <c r="A19" s="72"/>
      <c r="B19" s="72"/>
      <c r="C19" s="72"/>
      <c r="D19" s="72"/>
      <c r="E19" s="72"/>
      <c r="F19" s="72"/>
      <c r="G19" s="72"/>
      <c r="H19" s="72"/>
      <c r="I19" s="74" t="s">
        <v>93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57.55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96"/>
    </row>
    <row r="20" spans="1:102" s="10" customFormat="1" ht="21.75" customHeight="1">
      <c r="A20" s="72"/>
      <c r="B20" s="72"/>
      <c r="C20" s="72"/>
      <c r="D20" s="72"/>
      <c r="E20" s="72"/>
      <c r="F20" s="72"/>
      <c r="G20" s="72"/>
      <c r="H20" s="72"/>
      <c r="I20" s="74" t="s">
        <v>94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17.43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96"/>
    </row>
    <row r="21" spans="1:102" s="10" customFormat="1" ht="21.75" customHeight="1">
      <c r="A21" s="72"/>
      <c r="B21" s="72"/>
      <c r="C21" s="72"/>
      <c r="D21" s="72"/>
      <c r="E21" s="72"/>
      <c r="F21" s="72"/>
      <c r="G21" s="72"/>
      <c r="H21" s="72"/>
      <c r="I21" s="74" t="s">
        <v>95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75">
        <f>BJ23+BJ24+BJ25</f>
        <v>0</v>
      </c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f>CD23+CD24+CD25</f>
        <v>58.44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96"/>
    </row>
    <row r="22" spans="1:102" s="10" customFormat="1" ht="21.75" customHeight="1">
      <c r="A22" s="72"/>
      <c r="B22" s="72"/>
      <c r="C22" s="72"/>
      <c r="D22" s="72"/>
      <c r="E22" s="72"/>
      <c r="F22" s="72"/>
      <c r="G22" s="72"/>
      <c r="H22" s="72"/>
      <c r="I22" s="74" t="s">
        <v>96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96"/>
    </row>
    <row r="23" spans="1:102" s="10" customFormat="1" ht="36.75" customHeight="1">
      <c r="A23" s="72"/>
      <c r="B23" s="72"/>
      <c r="C23" s="72"/>
      <c r="D23" s="72"/>
      <c r="E23" s="72"/>
      <c r="F23" s="72"/>
      <c r="G23" s="72"/>
      <c r="H23" s="72"/>
      <c r="I23" s="94" t="s">
        <v>97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96"/>
    </row>
    <row r="24" spans="1:102" s="10" customFormat="1" ht="54" customHeight="1">
      <c r="A24" s="72"/>
      <c r="B24" s="72"/>
      <c r="C24" s="72"/>
      <c r="D24" s="72"/>
      <c r="E24" s="72"/>
      <c r="F24" s="72"/>
      <c r="G24" s="72"/>
      <c r="H24" s="72"/>
      <c r="I24" s="94" t="s">
        <v>98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96"/>
    </row>
    <row r="25" spans="1:102" s="10" customFormat="1" ht="36.75" customHeight="1">
      <c r="A25" s="72"/>
      <c r="B25" s="72"/>
      <c r="C25" s="72"/>
      <c r="D25" s="72"/>
      <c r="E25" s="72"/>
      <c r="F25" s="72"/>
      <c r="G25" s="72"/>
      <c r="H25" s="72"/>
      <c r="I25" s="94" t="s">
        <v>99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5">
        <f>BJ27+BJ28+BJ29+BJ30+BJ31</f>
        <v>0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CD27+CD28+CD29+CD30+CD31</f>
        <v>58.44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96"/>
    </row>
    <row r="26" spans="1:102" s="10" customFormat="1" ht="21.75" customHeight="1">
      <c r="A26" s="72"/>
      <c r="B26" s="72"/>
      <c r="C26" s="72"/>
      <c r="D26" s="72"/>
      <c r="E26" s="72"/>
      <c r="F26" s="72"/>
      <c r="G26" s="72"/>
      <c r="H26" s="72"/>
      <c r="I26" s="94" t="s">
        <v>90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96"/>
    </row>
    <row r="27" spans="1:102" s="10" customFormat="1" ht="21.75" customHeight="1">
      <c r="A27" s="72"/>
      <c r="B27" s="72"/>
      <c r="C27" s="72"/>
      <c r="D27" s="72"/>
      <c r="E27" s="72"/>
      <c r="F27" s="72"/>
      <c r="G27" s="72"/>
      <c r="H27" s="72"/>
      <c r="I27" s="98" t="s">
        <v>100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>
        <v>4</v>
      </c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96"/>
    </row>
    <row r="28" spans="1:102" s="10" customFormat="1" ht="36" customHeight="1">
      <c r="A28" s="72"/>
      <c r="B28" s="72"/>
      <c r="C28" s="72"/>
      <c r="D28" s="72"/>
      <c r="E28" s="72"/>
      <c r="F28" s="72"/>
      <c r="G28" s="72"/>
      <c r="H28" s="72"/>
      <c r="I28" s="98" t="s">
        <v>101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96"/>
    </row>
    <row r="29" spans="1:102" s="10" customFormat="1" ht="54" customHeight="1">
      <c r="A29" s="72"/>
      <c r="B29" s="72"/>
      <c r="C29" s="72"/>
      <c r="D29" s="72"/>
      <c r="E29" s="72"/>
      <c r="F29" s="72"/>
      <c r="G29" s="72"/>
      <c r="H29" s="72"/>
      <c r="I29" s="98" t="s">
        <v>102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>
        <v>0.5</v>
      </c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96"/>
    </row>
    <row r="30" spans="1:102" s="10" customFormat="1" ht="22.5" customHeight="1">
      <c r="A30" s="72"/>
      <c r="B30" s="72"/>
      <c r="C30" s="72"/>
      <c r="D30" s="72"/>
      <c r="E30" s="72"/>
      <c r="F30" s="72"/>
      <c r="G30" s="72"/>
      <c r="H30" s="72"/>
      <c r="I30" s="98" t="s">
        <v>103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>
        <v>10.5</v>
      </c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96"/>
    </row>
    <row r="31" spans="1:102" s="10" customFormat="1" ht="36.75" customHeight="1">
      <c r="A31" s="72"/>
      <c r="B31" s="72"/>
      <c r="C31" s="72"/>
      <c r="D31" s="72"/>
      <c r="E31" s="72"/>
      <c r="F31" s="72"/>
      <c r="G31" s="72"/>
      <c r="H31" s="72"/>
      <c r="I31" s="98" t="s">
        <v>104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43.44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96"/>
    </row>
    <row r="32" spans="1:102" s="10" customFormat="1" ht="21.75" customHeight="1">
      <c r="A32" s="72"/>
      <c r="B32" s="72"/>
      <c r="C32" s="72"/>
      <c r="D32" s="72"/>
      <c r="E32" s="72"/>
      <c r="F32" s="72"/>
      <c r="G32" s="72"/>
      <c r="H32" s="72"/>
      <c r="I32" s="74" t="s">
        <v>105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75">
        <f>BJ34+BJ35+BJ36+BJ37</f>
        <v>0</v>
      </c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f>CD34+CD35+CD36+CD37</f>
        <v>11.530000000000001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96"/>
    </row>
    <row r="33" spans="1:102" s="10" customFormat="1" ht="21.75" customHeight="1">
      <c r="A33" s="72"/>
      <c r="B33" s="72"/>
      <c r="C33" s="72"/>
      <c r="D33" s="72"/>
      <c r="E33" s="72"/>
      <c r="F33" s="72"/>
      <c r="G33" s="72"/>
      <c r="H33" s="72"/>
      <c r="I33" s="74" t="s">
        <v>90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96"/>
    </row>
    <row r="34" spans="1:102" s="10" customFormat="1" ht="21.75" customHeight="1">
      <c r="A34" s="72"/>
      <c r="B34" s="72"/>
      <c r="C34" s="72"/>
      <c r="D34" s="72"/>
      <c r="E34" s="72"/>
      <c r="F34" s="72"/>
      <c r="G34" s="72"/>
      <c r="H34" s="72"/>
      <c r="I34" s="94" t="s">
        <v>106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0.14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96"/>
    </row>
    <row r="35" spans="1:102" s="10" customFormat="1" ht="21.75" customHeight="1">
      <c r="A35" s="72"/>
      <c r="B35" s="72"/>
      <c r="C35" s="72"/>
      <c r="D35" s="72"/>
      <c r="E35" s="72"/>
      <c r="F35" s="72"/>
      <c r="G35" s="72"/>
      <c r="H35" s="72"/>
      <c r="I35" s="94" t="s">
        <v>107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96"/>
    </row>
    <row r="36" spans="1:102" s="10" customFormat="1" ht="21.75" customHeight="1">
      <c r="A36" s="72"/>
      <c r="B36" s="72"/>
      <c r="C36" s="72"/>
      <c r="D36" s="72"/>
      <c r="E36" s="72"/>
      <c r="F36" s="72"/>
      <c r="G36" s="72"/>
      <c r="H36" s="72"/>
      <c r="I36" s="94" t="s">
        <v>108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96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109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90">
        <v>11.39</v>
      </c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1"/>
    </row>
    <row r="38" spans="1:102" s="10" customFormat="1" ht="101.25" customHeight="1">
      <c r="A38" s="47" t="s">
        <v>66</v>
      </c>
      <c r="B38" s="47"/>
      <c r="C38" s="47"/>
      <c r="D38" s="47"/>
      <c r="E38" s="47"/>
      <c r="F38" s="47"/>
      <c r="G38" s="47"/>
      <c r="H38" s="47"/>
      <c r="I38" s="49" t="s">
        <v>110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92">
        <f>'[2]станд.тариф.став.'!$C$8+'[2]станд.тариф.став.'!$C$9+'[2]станд.тариф.став.'!$C$17</f>
        <v>852014</v>
      </c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</row>
    <row r="39" spans="1:102" s="10" customFormat="1" ht="24" customHeight="1">
      <c r="A39" s="47" t="s">
        <v>68</v>
      </c>
      <c r="B39" s="47"/>
      <c r="C39" s="47"/>
      <c r="D39" s="47"/>
      <c r="E39" s="47"/>
      <c r="F39" s="47"/>
      <c r="G39" s="47"/>
      <c r="H39" s="47"/>
      <c r="I39" s="49" t="s">
        <v>111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84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112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6">
        <f>BJ15+BJ38+BJ39</f>
        <v>0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86">
        <f>CD15+CD38+CD39</f>
        <v>852171.95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D21" sqref="BD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2" t="s">
        <v>116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117</v>
      </c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53" t="s">
        <v>118</v>
      </c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51.75" customHeight="1">
      <c r="A13" s="56" t="s">
        <v>63</v>
      </c>
      <c r="B13" s="56"/>
      <c r="C13" s="56"/>
      <c r="D13" s="56"/>
      <c r="E13" s="56"/>
      <c r="F13" s="56"/>
      <c r="G13" s="56"/>
      <c r="H13" s="57" t="s">
        <v>119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104"/>
    </row>
    <row r="14" spans="1:102" s="10" customFormat="1" ht="129" customHeight="1">
      <c r="A14" s="47" t="s">
        <v>66</v>
      </c>
      <c r="B14" s="47"/>
      <c r="C14" s="47"/>
      <c r="D14" s="47"/>
      <c r="E14" s="47"/>
      <c r="F14" s="47"/>
      <c r="G14" s="47"/>
      <c r="H14" s="48" t="s">
        <v>120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84"/>
    </row>
    <row r="15" spans="1:102" s="10" customFormat="1" ht="65.25" customHeight="1">
      <c r="A15" s="47" t="s">
        <v>68</v>
      </c>
      <c r="B15" s="47"/>
      <c r="C15" s="47"/>
      <c r="D15" s="47"/>
      <c r="E15" s="47"/>
      <c r="F15" s="47"/>
      <c r="G15" s="47"/>
      <c r="H15" s="48" t="s">
        <v>121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9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84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2" t="s">
        <v>116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124</v>
      </c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53" t="s">
        <v>125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53" t="s">
        <v>126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55.5" customHeight="1">
      <c r="A13" s="72" t="s">
        <v>63</v>
      </c>
      <c r="B13" s="72"/>
      <c r="C13" s="72"/>
      <c r="D13" s="72"/>
      <c r="E13" s="72"/>
      <c r="F13" s="72"/>
      <c r="G13" s="72"/>
      <c r="H13" s="109" t="s">
        <v>127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2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96"/>
    </row>
    <row r="14" spans="1:102" s="10" customFormat="1" ht="23.25" customHeight="1">
      <c r="A14" s="72"/>
      <c r="B14" s="72"/>
      <c r="C14" s="72"/>
      <c r="D14" s="72"/>
      <c r="E14" s="72"/>
      <c r="F14" s="72"/>
      <c r="G14" s="72"/>
      <c r="H14" s="105" t="s">
        <v>128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96"/>
    </row>
    <row r="15" spans="1:102" s="10" customFormat="1" ht="23.25" customHeight="1">
      <c r="A15" s="72"/>
      <c r="B15" s="72"/>
      <c r="C15" s="72"/>
      <c r="D15" s="72"/>
      <c r="E15" s="72"/>
      <c r="F15" s="72"/>
      <c r="G15" s="72"/>
      <c r="H15" s="105" t="s">
        <v>129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96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7" t="s">
        <v>130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104"/>
    </row>
    <row r="17" spans="1:102" s="10" customFormat="1" ht="55.5" customHeight="1">
      <c r="A17" s="72" t="s">
        <v>66</v>
      </c>
      <c r="B17" s="72"/>
      <c r="C17" s="72"/>
      <c r="D17" s="72"/>
      <c r="E17" s="72"/>
      <c r="F17" s="72"/>
      <c r="G17" s="72"/>
      <c r="H17" s="109" t="s">
        <v>131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2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96"/>
    </row>
    <row r="18" spans="1:102" s="10" customFormat="1" ht="23.25" customHeight="1">
      <c r="A18" s="72"/>
      <c r="B18" s="72"/>
      <c r="C18" s="72"/>
      <c r="D18" s="72"/>
      <c r="E18" s="72"/>
      <c r="F18" s="72"/>
      <c r="G18" s="72"/>
      <c r="H18" s="105" t="s">
        <v>128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23.25" customHeight="1">
      <c r="A19" s="72"/>
      <c r="B19" s="72"/>
      <c r="C19" s="72"/>
      <c r="D19" s="72"/>
      <c r="E19" s="72"/>
      <c r="F19" s="72"/>
      <c r="G19" s="72"/>
      <c r="H19" s="105" t="s">
        <v>129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96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7" t="s">
        <v>130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10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21" sqref="AW21:BE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132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33" t="s">
        <v>135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 t="s">
        <v>136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2" t="s">
        <v>137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2" t="s">
        <v>138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17" customFormat="1" ht="3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1" t="s">
        <v>128</v>
      </c>
      <c r="W13" s="131"/>
      <c r="X13" s="131"/>
      <c r="Y13" s="131"/>
      <c r="Z13" s="131"/>
      <c r="AA13" s="131"/>
      <c r="AB13" s="131"/>
      <c r="AC13" s="131"/>
      <c r="AD13" s="131"/>
      <c r="AE13" s="131" t="s">
        <v>129</v>
      </c>
      <c r="AF13" s="131"/>
      <c r="AG13" s="131"/>
      <c r="AH13" s="131"/>
      <c r="AI13" s="131"/>
      <c r="AJ13" s="131"/>
      <c r="AK13" s="131"/>
      <c r="AL13" s="131"/>
      <c r="AM13" s="131"/>
      <c r="AN13" s="131" t="s">
        <v>139</v>
      </c>
      <c r="AO13" s="131"/>
      <c r="AP13" s="131"/>
      <c r="AQ13" s="131"/>
      <c r="AR13" s="131"/>
      <c r="AS13" s="131"/>
      <c r="AT13" s="131"/>
      <c r="AU13" s="131"/>
      <c r="AV13" s="131"/>
      <c r="AW13" s="131" t="s">
        <v>128</v>
      </c>
      <c r="AX13" s="131"/>
      <c r="AY13" s="131"/>
      <c r="AZ13" s="131"/>
      <c r="BA13" s="131"/>
      <c r="BB13" s="131"/>
      <c r="BC13" s="131"/>
      <c r="BD13" s="131"/>
      <c r="BE13" s="131"/>
      <c r="BF13" s="131" t="s">
        <v>129</v>
      </c>
      <c r="BG13" s="131"/>
      <c r="BH13" s="131"/>
      <c r="BI13" s="131"/>
      <c r="BJ13" s="131"/>
      <c r="BK13" s="131"/>
      <c r="BL13" s="131"/>
      <c r="BM13" s="131"/>
      <c r="BN13" s="131"/>
      <c r="BO13" s="131" t="s">
        <v>139</v>
      </c>
      <c r="BP13" s="131"/>
      <c r="BQ13" s="131"/>
      <c r="BR13" s="131"/>
      <c r="BS13" s="131"/>
      <c r="BT13" s="131"/>
      <c r="BU13" s="131"/>
      <c r="BV13" s="131"/>
      <c r="BW13" s="131"/>
      <c r="BX13" s="131" t="s">
        <v>128</v>
      </c>
      <c r="BY13" s="131"/>
      <c r="BZ13" s="131"/>
      <c r="CA13" s="131"/>
      <c r="CB13" s="131"/>
      <c r="CC13" s="131"/>
      <c r="CD13" s="131"/>
      <c r="CE13" s="131"/>
      <c r="CF13" s="131"/>
      <c r="CG13" s="131" t="s">
        <v>129</v>
      </c>
      <c r="CH13" s="131"/>
      <c r="CI13" s="131"/>
      <c r="CJ13" s="131"/>
      <c r="CK13" s="131"/>
      <c r="CL13" s="131"/>
      <c r="CM13" s="131"/>
      <c r="CN13" s="131"/>
      <c r="CO13" s="131"/>
      <c r="CP13" s="131" t="s">
        <v>139</v>
      </c>
      <c r="CQ13" s="131"/>
      <c r="CR13" s="131"/>
      <c r="CS13" s="131"/>
      <c r="CT13" s="131"/>
      <c r="CU13" s="131"/>
      <c r="CV13" s="131"/>
      <c r="CW13" s="131"/>
      <c r="CX13" s="132"/>
    </row>
    <row r="14" spans="1:102" s="18" customFormat="1" ht="12.75">
      <c r="A14" s="128" t="s">
        <v>63</v>
      </c>
      <c r="B14" s="123"/>
      <c r="C14" s="123"/>
      <c r="D14" s="123"/>
      <c r="E14" s="123"/>
      <c r="F14" s="124"/>
      <c r="G14" s="129" t="s">
        <v>140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4"/>
    </row>
    <row r="15" spans="1:102" s="18" customFormat="1" ht="12.75">
      <c r="A15" s="125"/>
      <c r="B15" s="121"/>
      <c r="C15" s="121"/>
      <c r="D15" s="121"/>
      <c r="E15" s="121"/>
      <c r="F15" s="122"/>
      <c r="G15" s="126" t="s">
        <v>141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18" customFormat="1" ht="12.75">
      <c r="A16" s="118"/>
      <c r="B16" s="113"/>
      <c r="C16" s="113"/>
      <c r="D16" s="113"/>
      <c r="E16" s="113"/>
      <c r="F16" s="114"/>
      <c r="G16" s="119" t="s">
        <v>142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28" t="s">
        <v>66</v>
      </c>
      <c r="B17" s="123"/>
      <c r="C17" s="123"/>
      <c r="D17" s="123"/>
      <c r="E17" s="123"/>
      <c r="F17" s="124"/>
      <c r="G17" s="129" t="s">
        <v>143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1:102" s="18" customFormat="1" ht="12.75">
      <c r="A18" s="125"/>
      <c r="B18" s="121"/>
      <c r="C18" s="121"/>
      <c r="D18" s="121"/>
      <c r="E18" s="121"/>
      <c r="F18" s="122"/>
      <c r="G18" s="126" t="s">
        <v>141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18" customFormat="1" ht="12.75">
      <c r="A19" s="118"/>
      <c r="B19" s="113"/>
      <c r="C19" s="113"/>
      <c r="D19" s="113"/>
      <c r="E19" s="113"/>
      <c r="F19" s="114"/>
      <c r="G19" s="119" t="s">
        <v>144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28" t="s">
        <v>68</v>
      </c>
      <c r="B20" s="123"/>
      <c r="C20" s="123"/>
      <c r="D20" s="123"/>
      <c r="E20" s="123"/>
      <c r="F20" s="124"/>
      <c r="G20" s="129" t="s">
        <v>145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</row>
    <row r="21" spans="1:102" s="18" customFormat="1" ht="12.75">
      <c r="A21" s="125"/>
      <c r="B21" s="121"/>
      <c r="C21" s="121"/>
      <c r="D21" s="121"/>
      <c r="E21" s="121"/>
      <c r="F21" s="122"/>
      <c r="G21" s="126" t="s">
        <v>141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18" customFormat="1" ht="12.75">
      <c r="A22" s="118"/>
      <c r="B22" s="113"/>
      <c r="C22" s="113"/>
      <c r="D22" s="113"/>
      <c r="E22" s="113"/>
      <c r="F22" s="114"/>
      <c r="G22" s="119" t="s">
        <v>146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28" t="s">
        <v>75</v>
      </c>
      <c r="B23" s="123"/>
      <c r="C23" s="123"/>
      <c r="D23" s="123"/>
      <c r="E23" s="123"/>
      <c r="F23" s="124"/>
      <c r="G23" s="129" t="s">
        <v>147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4"/>
    </row>
    <row r="24" spans="1:102" s="18" customFormat="1" ht="12.75">
      <c r="A24" s="125"/>
      <c r="B24" s="121"/>
      <c r="C24" s="121"/>
      <c r="D24" s="121"/>
      <c r="E24" s="121"/>
      <c r="F24" s="122"/>
      <c r="G24" s="126" t="s">
        <v>141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18" customFormat="1" ht="12.75">
      <c r="A25" s="118"/>
      <c r="B25" s="113"/>
      <c r="C25" s="113"/>
      <c r="D25" s="113"/>
      <c r="E25" s="113"/>
      <c r="F25" s="114"/>
      <c r="G25" s="119" t="s">
        <v>146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28" t="s">
        <v>77</v>
      </c>
      <c r="B26" s="123"/>
      <c r="C26" s="123"/>
      <c r="D26" s="123"/>
      <c r="E26" s="123"/>
      <c r="F26" s="124"/>
      <c r="G26" s="129" t="s">
        <v>148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1:102" s="18" customFormat="1" ht="12.75">
      <c r="A27" s="125"/>
      <c r="B27" s="121"/>
      <c r="C27" s="121"/>
      <c r="D27" s="121"/>
      <c r="E27" s="121"/>
      <c r="F27" s="122"/>
      <c r="G27" s="126" t="s">
        <v>141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18" customFormat="1" ht="12.75">
      <c r="A28" s="118"/>
      <c r="B28" s="113"/>
      <c r="C28" s="113"/>
      <c r="D28" s="113"/>
      <c r="E28" s="113"/>
      <c r="F28" s="114"/>
      <c r="G28" s="119" t="s">
        <v>146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5" t="s">
        <v>79</v>
      </c>
      <c r="B29" s="111"/>
      <c r="C29" s="111"/>
      <c r="D29" s="111"/>
      <c r="E29" s="111"/>
      <c r="F29" s="112"/>
      <c r="G29" s="116" t="s">
        <v>149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ht="4.5" customHeight="1"/>
    <row r="31" spans="1:102" ht="30" customHeight="1">
      <c r="A31" s="59" t="s">
        <v>150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ht="106.5" customHeight="1">
      <c r="A32" s="110" t="s">
        <v>151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133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153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154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40"/>
      <c r="AI12" s="53" t="s">
        <v>155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82"/>
      <c r="BQ12" s="53" t="s">
        <v>137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42"/>
      <c r="AI13" s="52" t="s">
        <v>128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129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139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128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129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139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7" t="s">
        <v>63</v>
      </c>
      <c r="B14" s="67"/>
      <c r="C14" s="67"/>
      <c r="D14" s="67"/>
      <c r="E14" s="67"/>
      <c r="F14" s="67"/>
      <c r="G14" s="69" t="s">
        <v>140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101"/>
    </row>
    <row r="15" spans="1:102" s="10" customFormat="1" ht="16.5" customHeight="1">
      <c r="A15" s="72"/>
      <c r="B15" s="72"/>
      <c r="C15" s="72"/>
      <c r="D15" s="72"/>
      <c r="E15" s="72"/>
      <c r="F15" s="72"/>
      <c r="G15" s="74" t="s">
        <v>141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96"/>
    </row>
    <row r="16" spans="1:102" s="10" customFormat="1" ht="16.5" customHeight="1">
      <c r="A16" s="56"/>
      <c r="B16" s="56"/>
      <c r="C16" s="56"/>
      <c r="D16" s="56"/>
      <c r="E16" s="56"/>
      <c r="F16" s="56"/>
      <c r="G16" s="63" t="s">
        <v>142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104"/>
    </row>
    <row r="17" spans="1:102" s="10" customFormat="1" ht="33.75" customHeight="1">
      <c r="A17" s="67" t="s">
        <v>66</v>
      </c>
      <c r="B17" s="67"/>
      <c r="C17" s="67"/>
      <c r="D17" s="67"/>
      <c r="E17" s="67"/>
      <c r="F17" s="67"/>
      <c r="G17" s="69" t="s">
        <v>156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101"/>
    </row>
    <row r="18" spans="1:102" s="10" customFormat="1" ht="16.5" customHeight="1">
      <c r="A18" s="72"/>
      <c r="B18" s="72"/>
      <c r="C18" s="72"/>
      <c r="D18" s="72"/>
      <c r="E18" s="72"/>
      <c r="F18" s="72"/>
      <c r="G18" s="74" t="s">
        <v>141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16.5" customHeight="1">
      <c r="A19" s="56"/>
      <c r="B19" s="56"/>
      <c r="C19" s="56"/>
      <c r="D19" s="56"/>
      <c r="E19" s="56"/>
      <c r="F19" s="56"/>
      <c r="G19" s="63" t="s">
        <v>144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104"/>
    </row>
    <row r="20" spans="1:102" s="10" customFormat="1" ht="33.75" customHeight="1">
      <c r="A20" s="67" t="s">
        <v>68</v>
      </c>
      <c r="B20" s="67"/>
      <c r="C20" s="67"/>
      <c r="D20" s="67"/>
      <c r="E20" s="67"/>
      <c r="F20" s="67"/>
      <c r="G20" s="69" t="s">
        <v>145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101"/>
    </row>
    <row r="21" spans="1:102" s="10" customFormat="1" ht="15.75">
      <c r="A21" s="72"/>
      <c r="B21" s="72"/>
      <c r="C21" s="72"/>
      <c r="D21" s="72"/>
      <c r="E21" s="72"/>
      <c r="F21" s="72"/>
      <c r="G21" s="74" t="s">
        <v>141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96"/>
    </row>
    <row r="22" spans="1:102" s="10" customFormat="1" ht="33.75" customHeight="1">
      <c r="A22" s="56"/>
      <c r="B22" s="56"/>
      <c r="C22" s="56"/>
      <c r="D22" s="56"/>
      <c r="E22" s="56"/>
      <c r="F22" s="56"/>
      <c r="G22" s="63" t="s">
        <v>157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104"/>
    </row>
    <row r="23" spans="1:102" s="10" customFormat="1" ht="33.75" customHeight="1">
      <c r="A23" s="67" t="s">
        <v>75</v>
      </c>
      <c r="B23" s="67"/>
      <c r="C23" s="67"/>
      <c r="D23" s="67"/>
      <c r="E23" s="67"/>
      <c r="F23" s="67"/>
      <c r="G23" s="69" t="s">
        <v>147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101"/>
    </row>
    <row r="24" spans="1:102" s="10" customFormat="1" ht="15.75">
      <c r="A24" s="72"/>
      <c r="B24" s="72"/>
      <c r="C24" s="72"/>
      <c r="D24" s="72"/>
      <c r="E24" s="72"/>
      <c r="F24" s="72"/>
      <c r="G24" s="74" t="s">
        <v>141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96"/>
    </row>
    <row r="25" spans="1:102" s="10" customFormat="1" ht="33.75" customHeight="1">
      <c r="A25" s="56"/>
      <c r="B25" s="56"/>
      <c r="C25" s="56"/>
      <c r="D25" s="56"/>
      <c r="E25" s="56"/>
      <c r="F25" s="56"/>
      <c r="G25" s="63" t="s">
        <v>157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104"/>
    </row>
    <row r="26" spans="1:102" s="10" customFormat="1" ht="16.5" customHeight="1">
      <c r="A26" s="67" t="s">
        <v>77</v>
      </c>
      <c r="B26" s="67"/>
      <c r="C26" s="67"/>
      <c r="D26" s="67"/>
      <c r="E26" s="67"/>
      <c r="F26" s="67"/>
      <c r="G26" s="69" t="s">
        <v>148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101"/>
    </row>
    <row r="27" spans="1:102" s="10" customFormat="1" ht="15.75">
      <c r="A27" s="72"/>
      <c r="B27" s="72"/>
      <c r="C27" s="72"/>
      <c r="D27" s="72"/>
      <c r="E27" s="72"/>
      <c r="F27" s="72"/>
      <c r="G27" s="74" t="s">
        <v>141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96"/>
    </row>
    <row r="28" spans="1:102" s="10" customFormat="1" ht="33.75" customHeight="1">
      <c r="A28" s="56"/>
      <c r="B28" s="56"/>
      <c r="C28" s="56"/>
      <c r="D28" s="56"/>
      <c r="E28" s="56"/>
      <c r="F28" s="56"/>
      <c r="G28" s="63" t="s">
        <v>157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104"/>
    </row>
    <row r="29" spans="1:102" s="10" customFormat="1" ht="18" customHeight="1">
      <c r="A29" s="47" t="s">
        <v>79</v>
      </c>
      <c r="B29" s="47"/>
      <c r="C29" s="47"/>
      <c r="D29" s="47"/>
      <c r="E29" s="47"/>
      <c r="F29" s="47"/>
      <c r="G29" s="49" t="s">
        <v>158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84"/>
    </row>
    <row r="30" ht="14.25" customHeight="1" hidden="1"/>
    <row r="31" spans="1:102" s="1" customFormat="1" ht="28.5" customHeight="1">
      <c r="A31" s="59" t="s">
        <v>150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s="1" customFormat="1" ht="105.75" customHeight="1">
      <c r="A32" s="110" t="s">
        <v>151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2015-10-15T06:32:58Z</cp:lastPrinted>
  <dcterms:created xsi:type="dcterms:W3CDTF">2011-01-11T10:25:48Z</dcterms:created>
  <dcterms:modified xsi:type="dcterms:W3CDTF">2015-10-15T08:42:40Z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