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4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<sst xmlns="http://schemas.openxmlformats.org/spreadsheetml/2006/main" count="275" uniqueCount="164">
  <si>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</si>
  <si>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</si>
  <si>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</si>
  <si>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</si>
  <si>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</si>
  <si>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</si>
  <si>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</si>
  <si>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</si>
  <si>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</si>
  <si>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</si>
  <si>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</si>
  <si>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</si>
  <si>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</si>
  <si>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</si>
  <si>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</si>
  <si>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</si>
  <si>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</si>
  <si>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</si>
  <si>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</si>
  <si>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</si>
  <si>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</si>
  <si>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</si>
  <si>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</si>
  <si>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</si>
  <si>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</si>
  <si>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</si>
  <si>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</si>
  <si>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</si>
  <si>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</si>
  <si>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</si>
  <si>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</si>
  <si>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</si>
  <si>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</si>
  <si>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</si>
  <si>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</si>
  <si>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</si>
  <si>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</si>
  <si>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</si>
  <si>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</si>
  <si>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</si>
  <si>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</si>
  <si>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</si>
  <si>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</si>
  <si>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</si>
  <si>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</si>
  <si>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</si>
  <si>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</si>
  <si>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</si>
  <si>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</si>
  <si>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</si>
  <si>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</si>
  <si>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</si>
  <si>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</si>
  <si>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</si>
  <si>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</si>
  <si>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</si>
  <si>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</si>
  <si>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</si>
  <si>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</si>
  <si>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</si>
  <si>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</si>
  <si>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</si>
  <si>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</si>
  <si>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</si>
  <si>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</si>
  <si>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</si>
  <si>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</si>
  <si>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</si>
  <si>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</si>
  <si>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</si>
  <si>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</si>
  <si>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</si>
  <si>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</si>
  <si>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</si>
  <si>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</si>
  <si>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</si>
  <si>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</si>
  <si>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</si>
  <si>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</si>
  <si>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</si>
  <si>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</si>
  <si>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</si>
  <si>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</si>
  <si>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</si>
  <si>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</si>
  <si>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</si>
  <si>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</si>
  <si>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</si>
  <si>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</si>
  <si>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</si>
  <si>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</si>
  <si>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</si>
  <si>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</si>
  <si>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</si>
  <si>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</si>
  <si>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</si>
  <si>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</si>
  <si>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</si>
  <si>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</si>
  <si>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</si>
  <si>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</si>
  <si>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</si>
  <si>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</si>
  <si>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</si>
  <si>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</si>
  <si>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</si>
  <si>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</si>
  <si>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</si>
  <si>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</si>
  <si>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</si>
  <si>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</si>
  <si>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</si>
  <si>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</si>
  <si>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</si>
  <si>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</si>
  <si>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</si>
  <si>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</si>
  <si>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</si>
  <si>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</si>
  <si>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</si>
  <si>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</si>
  <si>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</si>
  <si>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</si>
  <si>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</si>
  <si>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</si>
  <si>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</si>
  <si>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</si>
  <si>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</si>
  <si>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</si>
  <si>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</si>
  <si>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</si>
  <si>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</si>
  <si>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</si>
  <si>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</si>
  <si>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</si>
  <si>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</si>
  <si>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</si>
  <si>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</si>
  <si>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</si>
  <si>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</si>
  <si>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</si>
  <si>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</si>
  <si>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</si>
  <si>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</si>
  <si>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</si>
  <si>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</si>
  <si>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</si>
  <si>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</si>
  <si>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</si>
  <si>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</si>
  <si>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</si>
  <si>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</si>
  <si>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</si>
  <si>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</si>
  <si>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</si>
  <si>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</si>
  <si>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</si>
  <si>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</si>
  <si>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</si>
  <si>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</si>
  <si>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</si>
  <si>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</si>
  <si>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</si>
  <si>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(Тульская   область)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</si>
</sst>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174" fontId="1" fillId="0" borderId="28" xfId="0" applyNumberFormat="1" applyFont="1" applyBorder="1" applyAlignment="1">
      <alignment horizontal="center" vertical="top"/>
    </xf>
    <xf numFmtId="174" fontId="1" fillId="0" borderId="32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53</v>
      </c>
      <c r="B1" s="23"/>
      <c r="C1" s="23"/>
      <c r="D1" s="23"/>
      <c r="E1" s="23"/>
      <c r="F1" s="24"/>
    </row>
    <row r="2" spans="1:6" ht="48" customHeight="1" thickBot="1">
      <c r="A2" s="25" t="s">
        <v>51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33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52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28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BU17" sqref="BU17:CI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58" t="s">
        <v>163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</row>
    <row r="12" spans="37:88" ht="14.25" customHeight="1">
      <c r="AK12" s="61" t="s">
        <v>6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40:57" s="6" customFormat="1" ht="18.75">
      <c r="AN13" s="6" t="s">
        <v>7</v>
      </c>
      <c r="AS13" s="62" t="s">
        <v>34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" t="s">
        <v>8</v>
      </c>
    </row>
    <row r="14" ht="15" hidden="1"/>
    <row r="15" spans="1:102" s="9" customFormat="1" ht="33" customHeight="1">
      <c r="A15" s="59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6" t="s">
        <v>11</v>
      </c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 t="s">
        <v>14</v>
      </c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40"/>
    </row>
    <row r="17" spans="1:102" s="10" customFormat="1" ht="16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130">
        <v>539.6092805400947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130">
        <v>539.6092805400947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</row>
    <row r="18" spans="1:102" s="10" customFormat="1" ht="51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131">
        <v>167.49339105994116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131">
        <v>167.49339105994116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2" t="s">
        <v>16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130">
        <v>270.75177252672853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130">
        <v>270.75177252672853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82.5" customHeight="1">
      <c r="A20" s="44" t="s">
        <v>155</v>
      </c>
      <c r="B20" s="44"/>
      <c r="C20" s="44"/>
      <c r="D20" s="44"/>
      <c r="E20" s="44"/>
      <c r="F20" s="44"/>
      <c r="G20" s="44"/>
      <c r="H20" s="44"/>
      <c r="I20" s="45" t="s">
        <v>29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156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131">
        <v>101.36411695342503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131">
        <v>101.36411695342503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26</v>
      </c>
      <c r="B22" s="44"/>
      <c r="C22" s="44"/>
      <c r="D22" s="44"/>
      <c r="E22" s="44"/>
      <c r="F22" s="44"/>
      <c r="G22" s="44"/>
      <c r="H22" s="44"/>
      <c r="I22" s="45" t="s">
        <v>31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5.75">
      <c r="A23" s="44"/>
      <c r="B23" s="44"/>
      <c r="C23" s="44"/>
      <c r="D23" s="44"/>
      <c r="E23" s="44"/>
      <c r="F23" s="44"/>
      <c r="G23" s="44"/>
      <c r="H23" s="44"/>
      <c r="I23" s="45" t="s">
        <v>157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2" t="s">
        <v>17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131">
        <v>73367.62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131">
        <v>73367.62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</row>
    <row r="24" spans="1:102" s="10" customFormat="1" ht="15.75">
      <c r="A24" s="44"/>
      <c r="B24" s="44"/>
      <c r="C24" s="44"/>
      <c r="D24" s="44"/>
      <c r="E24" s="44"/>
      <c r="F24" s="44"/>
      <c r="G24" s="44"/>
      <c r="H24" s="44"/>
      <c r="I24" s="45" t="s">
        <v>158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17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131">
        <v>121129.47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131">
        <v>121129.47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spans="1:102" s="10" customFormat="1" ht="15.75">
      <c r="A25" s="44"/>
      <c r="B25" s="44"/>
      <c r="C25" s="44"/>
      <c r="D25" s="44"/>
      <c r="E25" s="44"/>
      <c r="F25" s="44"/>
      <c r="G25" s="44"/>
      <c r="H25" s="44"/>
      <c r="I25" s="45" t="s">
        <v>159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2" t="s">
        <v>17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131">
        <v>125344.87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131">
        <v>125344.87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3"/>
    </row>
    <row r="26" spans="1:102" s="10" customFormat="1" ht="15.75">
      <c r="A26" s="44"/>
      <c r="B26" s="44"/>
      <c r="C26" s="44"/>
      <c r="D26" s="44"/>
      <c r="E26" s="44"/>
      <c r="F26" s="44"/>
      <c r="G26" s="44"/>
      <c r="H26" s="44"/>
      <c r="I26" s="45" t="s">
        <v>160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42" t="s">
        <v>17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131">
        <v>126097.62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131">
        <v>126097.62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</row>
    <row r="27" spans="1:102" s="10" customFormat="1" ht="15.75">
      <c r="A27" s="44"/>
      <c r="B27" s="44"/>
      <c r="C27" s="44"/>
      <c r="D27" s="44"/>
      <c r="E27" s="44"/>
      <c r="F27" s="44"/>
      <c r="G27" s="44"/>
      <c r="H27" s="44"/>
      <c r="I27" s="45" t="s">
        <v>161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2" t="s">
        <v>17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131">
        <v>129560.27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131">
        <v>129560.27</v>
      </c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</row>
    <row r="28" spans="1:102" s="10" customFormat="1" ht="18.75">
      <c r="A28" s="47" t="s">
        <v>27</v>
      </c>
      <c r="B28" s="47"/>
      <c r="C28" s="47"/>
      <c r="D28" s="47"/>
      <c r="E28" s="47"/>
      <c r="F28" s="47"/>
      <c r="G28" s="47"/>
      <c r="H28" s="47"/>
      <c r="I28" s="52" t="s">
        <v>30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48" t="s">
        <v>17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5.75">
      <c r="A29" s="47"/>
      <c r="B29" s="47"/>
      <c r="C29" s="47"/>
      <c r="D29" s="47"/>
      <c r="E29" s="47"/>
      <c r="F29" s="47"/>
      <c r="G29" s="47"/>
      <c r="H29" s="47"/>
      <c r="I29" s="52" t="s">
        <v>162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3"/>
      <c r="BB29" s="48" t="s">
        <v>17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130">
        <v>176876.24</v>
      </c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130">
        <v>176876.24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9"/>
    </row>
    <row r="30" spans="1:102" s="10" customFormat="1" ht="119.25" customHeight="1">
      <c r="A30" s="44" t="s">
        <v>28</v>
      </c>
      <c r="B30" s="44"/>
      <c r="C30" s="44"/>
      <c r="D30" s="44"/>
      <c r="E30" s="44"/>
      <c r="F30" s="44"/>
      <c r="G30" s="44"/>
      <c r="H30" s="44"/>
      <c r="I30" s="45" t="s">
        <v>32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  <c r="BB30" s="42" t="s">
        <v>12</v>
      </c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/>
    </row>
    <row r="31" ht="4.5" customHeight="1" hidden="1"/>
    <row r="32" spans="1:102" s="10" customFormat="1" ht="15.75">
      <c r="A32" s="44"/>
      <c r="B32" s="44"/>
      <c r="C32" s="44"/>
      <c r="D32" s="44"/>
      <c r="E32" s="44"/>
      <c r="F32" s="44"/>
      <c r="G32" s="44"/>
      <c r="H32" s="44"/>
      <c r="I32" s="45" t="str">
        <f>'[1]стандартиз.тариф.став'!$B$22</f>
        <v>КТП-6(10)/0,4 кВ, 160 кВА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  <c r="BB32" s="42" t="s">
        <v>12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131">
        <v>204.41333333333333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131">
        <v>204.41333333333333</v>
      </c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</row>
    <row r="33" spans="1:102" s="10" customFormat="1" ht="15.75">
      <c r="A33" s="44"/>
      <c r="B33" s="44"/>
      <c r="C33" s="44"/>
      <c r="D33" s="44"/>
      <c r="E33" s="44"/>
      <c r="F33" s="44"/>
      <c r="G33" s="44"/>
      <c r="H33" s="44"/>
      <c r="I33" s="45" t="str">
        <f>'[1]стандартиз.тариф.став'!$B$23</f>
        <v>КТП-6(10)/0,4 кВ, 250 кВА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6"/>
      <c r="BB33" s="42" t="s">
        <v>12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131">
        <v>239.92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131">
        <v>239.92</v>
      </c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3"/>
    </row>
    <row r="34" spans="1:102" s="10" customFormat="1" ht="15.75">
      <c r="A34" s="44"/>
      <c r="B34" s="44"/>
      <c r="C34" s="44"/>
      <c r="D34" s="44"/>
      <c r="E34" s="44"/>
      <c r="F34" s="44"/>
      <c r="G34" s="44"/>
      <c r="H34" s="44"/>
      <c r="I34" s="45" t="str">
        <f>'[1]стандартиз.тариф.став'!$B$24</f>
        <v>КТП-6(10)/0,4 кВ, 400 кВА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6"/>
      <c r="BB34" s="42" t="s">
        <v>12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131">
        <v>282.58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131">
        <v>282.58</v>
      </c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</row>
    <row r="35" spans="1:102" s="10" customFormat="1" ht="15.75">
      <c r="A35" s="44"/>
      <c r="B35" s="44"/>
      <c r="C35" s="44"/>
      <c r="D35" s="44"/>
      <c r="E35" s="44"/>
      <c r="F35" s="44"/>
      <c r="G35" s="44"/>
      <c r="H35" s="44"/>
      <c r="I35" s="45" t="str">
        <f>'[1]стандартиз.тариф.став'!$B$25</f>
        <v>КТП-6(10)/0,4 кВ, 630 кВА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6"/>
      <c r="BB35" s="42" t="s">
        <v>12</v>
      </c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131">
        <v>382.42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131">
        <v>382.42</v>
      </c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/>
    </row>
    <row r="36" spans="1:102" s="10" customFormat="1" ht="15.75">
      <c r="A36" s="44"/>
      <c r="B36" s="44"/>
      <c r="C36" s="44"/>
      <c r="D36" s="44"/>
      <c r="E36" s="44"/>
      <c r="F36" s="44"/>
      <c r="G36" s="44"/>
      <c r="H36" s="44"/>
      <c r="I36" s="45" t="str">
        <f>'[1]стандартиз.тариф.став'!$B$26</f>
        <v>КТП-6(10)/0,4 кВ, 1000 кВА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6"/>
      <c r="BB36" s="42" t="s">
        <v>12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131">
        <v>606.96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131">
        <v>606.96</v>
      </c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3"/>
    </row>
    <row r="37" ht="39" customHeight="1"/>
    <row r="38" spans="1:102" ht="44.25" customHeight="1">
      <c r="A38" s="50" t="s">
        <v>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</row>
    <row r="39" ht="3" customHeight="1"/>
  </sheetData>
  <sheetProtection/>
  <mergeCells count="107">
    <mergeCell ref="A36:H36"/>
    <mergeCell ref="I36:BA36"/>
    <mergeCell ref="BB36:BT36"/>
    <mergeCell ref="BU36:CI36"/>
    <mergeCell ref="CJ36:CX36"/>
    <mergeCell ref="A38:CX38"/>
    <mergeCell ref="A34:H34"/>
    <mergeCell ref="I34:BA34"/>
    <mergeCell ref="BB34:BT34"/>
    <mergeCell ref="BU34:CI34"/>
    <mergeCell ref="CJ34:CX34"/>
    <mergeCell ref="A35:H35"/>
    <mergeCell ref="I35:BA35"/>
    <mergeCell ref="BB35:BT35"/>
    <mergeCell ref="BU35:CI35"/>
    <mergeCell ref="CJ35:CX35"/>
    <mergeCell ref="A32:H32"/>
    <mergeCell ref="I32:BA32"/>
    <mergeCell ref="BB32:BT32"/>
    <mergeCell ref="BU32:CI32"/>
    <mergeCell ref="CJ32:CX32"/>
    <mergeCell ref="A33:H33"/>
    <mergeCell ref="I33:BA33"/>
    <mergeCell ref="BB33:BT33"/>
    <mergeCell ref="BU33:CI33"/>
    <mergeCell ref="CJ33:CX33"/>
    <mergeCell ref="A29:H29"/>
    <mergeCell ref="I29:BA29"/>
    <mergeCell ref="BB29:BT29"/>
    <mergeCell ref="BU29:CI29"/>
    <mergeCell ref="CJ29:CX29"/>
    <mergeCell ref="A30:H30"/>
    <mergeCell ref="I30:BA30"/>
    <mergeCell ref="BB30:BT30"/>
    <mergeCell ref="BU30:CI30"/>
    <mergeCell ref="CJ30:CX30"/>
    <mergeCell ref="A27:H27"/>
    <mergeCell ref="I27:BA27"/>
    <mergeCell ref="BB27:BT27"/>
    <mergeCell ref="BU27:CI27"/>
    <mergeCell ref="CJ27:CX27"/>
    <mergeCell ref="A28:H28"/>
    <mergeCell ref="I28:BA28"/>
    <mergeCell ref="BB28:BT28"/>
    <mergeCell ref="BU28:CI28"/>
    <mergeCell ref="CJ28:CX28"/>
    <mergeCell ref="A25:H25"/>
    <mergeCell ref="I25:BA25"/>
    <mergeCell ref="BB25:BT25"/>
    <mergeCell ref="BU25:CI25"/>
    <mergeCell ref="CJ25:CX25"/>
    <mergeCell ref="A26:H26"/>
    <mergeCell ref="I26:BA26"/>
    <mergeCell ref="BB26:BT26"/>
    <mergeCell ref="BU26:CI26"/>
    <mergeCell ref="CJ26:CX2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1" sqref="A1:IV16384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63" t="s">
        <v>56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5" customHeight="1" hidden="1"/>
    <row r="12" spans="1:102" s="9" customFormat="1" ht="114" customHeight="1">
      <c r="A12" s="41" t="s">
        <v>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4"/>
      <c r="AS12" s="56" t="s">
        <v>58</v>
      </c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40" t="s">
        <v>59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60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5" t="s">
        <v>61</v>
      </c>
      <c r="B13" s="65"/>
      <c r="C13" s="65"/>
      <c r="D13" s="65"/>
      <c r="E13" s="65"/>
      <c r="F13" s="65"/>
      <c r="G13" s="65"/>
      <c r="H13" s="65"/>
      <c r="I13" s="66" t="s">
        <v>62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10" customFormat="1" ht="19.5" customHeight="1">
      <c r="A14" s="70"/>
      <c r="B14" s="70"/>
      <c r="C14" s="70"/>
      <c r="D14" s="70"/>
      <c r="E14" s="70"/>
      <c r="F14" s="70"/>
      <c r="G14" s="70"/>
      <c r="H14" s="70"/>
      <c r="I14" s="71" t="s">
        <v>11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132">
        <v>25124.008658991173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>
        <v>150</v>
      </c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133">
        <v>167.49339105994116</v>
      </c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4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75" t="s">
        <v>63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130">
        <v>25124.008658991173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>
        <v>150</v>
      </c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135">
        <v>167.49339105994116</v>
      </c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9"/>
    </row>
    <row r="16" spans="1:102" s="10" customFormat="1" ht="48.75" customHeight="1">
      <c r="A16" s="44" t="s">
        <v>64</v>
      </c>
      <c r="B16" s="44"/>
      <c r="C16" s="44"/>
      <c r="D16" s="44"/>
      <c r="E16" s="44"/>
      <c r="F16" s="44"/>
      <c r="G16" s="44"/>
      <c r="H16" s="44"/>
      <c r="I16" s="45" t="s">
        <v>65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131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10" customFormat="1" ht="48.75" customHeight="1">
      <c r="A17" s="65" t="s">
        <v>66</v>
      </c>
      <c r="B17" s="65"/>
      <c r="C17" s="65"/>
      <c r="D17" s="65"/>
      <c r="E17" s="65"/>
      <c r="F17" s="65"/>
      <c r="G17" s="65"/>
      <c r="H17" s="65"/>
      <c r="I17" s="66" t="s">
        <v>67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5.75">
      <c r="A18" s="70"/>
      <c r="B18" s="70"/>
      <c r="C18" s="70"/>
      <c r="D18" s="70"/>
      <c r="E18" s="70"/>
      <c r="F18" s="70"/>
      <c r="G18" s="70"/>
      <c r="H18" s="70"/>
      <c r="I18" s="71" t="str">
        <f>'[1]Прил_2'!$B$10</f>
        <v>строительство воздушных линий 0,4 кВ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2"/>
      <c r="AS18" s="132">
        <v>73367.62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>
        <v>150</v>
      </c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133">
        <v>489.11746666666664</v>
      </c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4"/>
    </row>
    <row r="19" spans="1:102" s="10" customFormat="1" ht="15.75">
      <c r="A19" s="70"/>
      <c r="B19" s="70"/>
      <c r="C19" s="70"/>
      <c r="D19" s="70"/>
      <c r="E19" s="70"/>
      <c r="F19" s="70"/>
      <c r="G19" s="70"/>
      <c r="H19" s="70"/>
      <c r="I19" s="71" t="str">
        <f>'[1]Прил_2'!$B$11</f>
        <v>строительство воздушных линий 10 кВ 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132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4"/>
    </row>
    <row r="20" spans="1:102" s="10" customFormat="1" ht="15.75">
      <c r="A20" s="70"/>
      <c r="B20" s="70"/>
      <c r="C20" s="70"/>
      <c r="D20" s="70"/>
      <c r="E20" s="70"/>
      <c r="F20" s="70"/>
      <c r="G20" s="70"/>
      <c r="H20" s="70"/>
      <c r="I20" s="71" t="str">
        <f>'[1]Прил_2'!$B$12</f>
        <v> СИП 50 мм2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  <c r="AS20" s="132">
        <v>121129.47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>
        <v>150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133">
        <v>807.5298</v>
      </c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4"/>
    </row>
    <row r="21" spans="1:102" s="10" customFormat="1" ht="15.75">
      <c r="A21" s="70"/>
      <c r="B21" s="70"/>
      <c r="C21" s="70"/>
      <c r="D21" s="70"/>
      <c r="E21" s="70"/>
      <c r="F21" s="70"/>
      <c r="G21" s="70"/>
      <c r="H21" s="70"/>
      <c r="I21" s="71" t="str">
        <f>'[1]Прил_2'!$B$13</f>
        <v> СИП 70 мм2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S21" s="132">
        <v>125344.87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>
        <v>150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133">
        <v>835.6324666666667</v>
      </c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4"/>
    </row>
    <row r="22" spans="1:102" s="10" customFormat="1" ht="15.75">
      <c r="A22" s="70"/>
      <c r="B22" s="70"/>
      <c r="C22" s="70"/>
      <c r="D22" s="70"/>
      <c r="E22" s="70"/>
      <c r="F22" s="70"/>
      <c r="G22" s="70"/>
      <c r="H22" s="70"/>
      <c r="I22" s="71" t="str">
        <f>'[1]Прил_2'!$B$14</f>
        <v> СИП 95 мм2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132">
        <v>126097.62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>
        <v>150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33">
        <v>840.6508</v>
      </c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4"/>
    </row>
    <row r="23" spans="1:102" s="10" customFormat="1" ht="15.75">
      <c r="A23" s="70"/>
      <c r="B23" s="70"/>
      <c r="C23" s="70"/>
      <c r="D23" s="70"/>
      <c r="E23" s="70"/>
      <c r="F23" s="70"/>
      <c r="G23" s="70"/>
      <c r="H23" s="70"/>
      <c r="I23" s="71" t="str">
        <f>'[1]Прил_2'!$B$15</f>
        <v> СИП 120 мм2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132">
        <v>129560.27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>
        <v>150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133">
        <v>863.7351333333334</v>
      </c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4"/>
    </row>
    <row r="24" spans="1:102" s="10" customFormat="1" ht="15.75">
      <c r="A24" s="70"/>
      <c r="B24" s="70"/>
      <c r="C24" s="70"/>
      <c r="D24" s="70"/>
      <c r="E24" s="70"/>
      <c r="F24" s="70"/>
      <c r="G24" s="70"/>
      <c r="H24" s="70"/>
      <c r="I24" s="71" t="str">
        <f>'[1]Прил_2'!$B$16</f>
        <v>строительство кабельных линий 10 кВ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132">
        <v>176876.24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>
        <v>150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133">
        <v>1179.1749333333332</v>
      </c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4"/>
    </row>
    <row r="25" spans="1:102" s="10" customFormat="1" ht="15.75">
      <c r="A25" s="70"/>
      <c r="B25" s="70"/>
      <c r="C25" s="70"/>
      <c r="D25" s="70"/>
      <c r="E25" s="70"/>
      <c r="F25" s="70"/>
      <c r="G25" s="70"/>
      <c r="H25" s="70"/>
      <c r="I25" s="71" t="s">
        <v>68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66.75" customHeight="1">
      <c r="A26" s="70"/>
      <c r="B26" s="70"/>
      <c r="C26" s="70"/>
      <c r="D26" s="70"/>
      <c r="E26" s="70"/>
      <c r="F26" s="70"/>
      <c r="G26" s="70"/>
      <c r="H26" s="70"/>
      <c r="I26" s="71" t="s">
        <v>69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15.75">
      <c r="A27" s="70"/>
      <c r="B27" s="70"/>
      <c r="C27" s="70"/>
      <c r="D27" s="70"/>
      <c r="E27" s="70"/>
      <c r="F27" s="70"/>
      <c r="G27" s="70"/>
      <c r="H27" s="70"/>
      <c r="I27" s="71" t="str">
        <f>'[1]Прил_2'!$B$19</f>
        <v>КТП-6(10)/0,4 кВ, 160 кВА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132">
        <v>30662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>
        <v>150</v>
      </c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133">
        <v>204.41333333333333</v>
      </c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4"/>
    </row>
    <row r="28" spans="1:102" s="10" customFormat="1" ht="15.75">
      <c r="A28" s="70"/>
      <c r="B28" s="70"/>
      <c r="C28" s="70"/>
      <c r="D28" s="70"/>
      <c r="E28" s="70"/>
      <c r="F28" s="70"/>
      <c r="G28" s="70"/>
      <c r="H28" s="70"/>
      <c r="I28" s="71" t="str">
        <f>'[1]Прил_2'!$B$20</f>
        <v>КТП-6(10)/0,4 кВ, 250 кВА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132">
        <v>35988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>
        <v>150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133">
        <v>239.92</v>
      </c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4"/>
    </row>
    <row r="29" spans="1:102" s="10" customFormat="1" ht="15.75">
      <c r="A29" s="70"/>
      <c r="B29" s="70"/>
      <c r="C29" s="70"/>
      <c r="D29" s="70"/>
      <c r="E29" s="70"/>
      <c r="F29" s="70"/>
      <c r="G29" s="70"/>
      <c r="H29" s="70"/>
      <c r="I29" s="71" t="str">
        <f>'[1]Прил_2'!$B$21</f>
        <v>КТП-6(10)/0,4 кВ, 400 кВА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32">
        <v>42387</v>
      </c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>
        <v>150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133">
        <v>282.58</v>
      </c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4"/>
    </row>
    <row r="30" spans="1:102" s="10" customFormat="1" ht="15.75">
      <c r="A30" s="70"/>
      <c r="B30" s="70"/>
      <c r="C30" s="70"/>
      <c r="D30" s="70"/>
      <c r="E30" s="70"/>
      <c r="F30" s="70"/>
      <c r="G30" s="70"/>
      <c r="H30" s="70"/>
      <c r="I30" s="71" t="str">
        <f>'[1]Прил_2'!$B$22</f>
        <v>КТП-6(10)/0,4 кВ, 630 кВА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2"/>
      <c r="AS30" s="132">
        <v>57363</v>
      </c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>
        <v>150</v>
      </c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133">
        <v>382.42</v>
      </c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4"/>
    </row>
    <row r="31" spans="1:102" s="10" customFormat="1" ht="15.75">
      <c r="A31" s="70"/>
      <c r="B31" s="70"/>
      <c r="C31" s="70"/>
      <c r="D31" s="70"/>
      <c r="E31" s="70"/>
      <c r="F31" s="70"/>
      <c r="G31" s="70"/>
      <c r="H31" s="70"/>
      <c r="I31" s="71" t="str">
        <f>'[1]Прил_2'!$B$23</f>
        <v>КТП-6(10)/0,4 кВ, 1000 кВА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132">
        <v>91044</v>
      </c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>
        <v>150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133">
        <v>606.96</v>
      </c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4"/>
    </row>
    <row r="32" spans="1:102" s="10" customFormat="1" ht="50.25" customHeight="1">
      <c r="A32" s="47"/>
      <c r="B32" s="47"/>
      <c r="C32" s="47"/>
      <c r="D32" s="47"/>
      <c r="E32" s="47"/>
      <c r="F32" s="47"/>
      <c r="G32" s="47"/>
      <c r="H32" s="47"/>
      <c r="I32" s="75" t="s">
        <v>70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9"/>
    </row>
    <row r="33" spans="1:102" s="10" customFormat="1" ht="48.75" customHeight="1">
      <c r="A33" s="65" t="s">
        <v>71</v>
      </c>
      <c r="B33" s="65"/>
      <c r="C33" s="65"/>
      <c r="D33" s="65"/>
      <c r="E33" s="65"/>
      <c r="F33" s="65"/>
      <c r="G33" s="65"/>
      <c r="H33" s="65"/>
      <c r="I33" s="66" t="s">
        <v>72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10" customFormat="1" ht="19.5" customHeight="1">
      <c r="A34" s="70"/>
      <c r="B34" s="70"/>
      <c r="C34" s="70"/>
      <c r="D34" s="70"/>
      <c r="E34" s="70"/>
      <c r="F34" s="70"/>
      <c r="G34" s="70"/>
      <c r="H34" s="70"/>
      <c r="I34" s="71" t="s">
        <v>11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2"/>
      <c r="AS34" s="132">
        <v>40612.76587900928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>
        <v>150</v>
      </c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133">
        <v>270.75177252672853</v>
      </c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4"/>
    </row>
    <row r="35" spans="1:102" s="10" customFormat="1" ht="19.5" customHeight="1">
      <c r="A35" s="47"/>
      <c r="B35" s="47"/>
      <c r="C35" s="47"/>
      <c r="D35" s="47"/>
      <c r="E35" s="47"/>
      <c r="F35" s="47"/>
      <c r="G35" s="47"/>
      <c r="H35" s="47"/>
      <c r="I35" s="75" t="s">
        <v>63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30">
        <v>40612.76587900928</v>
      </c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>
        <v>150</v>
      </c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135">
        <v>270.75177252672853</v>
      </c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6"/>
    </row>
    <row r="36" spans="1:102" s="10" customFormat="1" ht="81.75" customHeight="1">
      <c r="A36" s="65" t="s">
        <v>73</v>
      </c>
      <c r="B36" s="65"/>
      <c r="C36" s="65"/>
      <c r="D36" s="65"/>
      <c r="E36" s="65"/>
      <c r="F36" s="65"/>
      <c r="G36" s="65"/>
      <c r="H36" s="65"/>
      <c r="I36" s="66" t="s">
        <v>74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7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10" customFormat="1" ht="19.5" customHeight="1">
      <c r="A37" s="70"/>
      <c r="B37" s="70"/>
      <c r="C37" s="70"/>
      <c r="D37" s="70"/>
      <c r="E37" s="70"/>
      <c r="F37" s="70"/>
      <c r="G37" s="70"/>
      <c r="H37" s="70"/>
      <c r="I37" s="71" t="s">
        <v>11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2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</row>
    <row r="38" spans="1:102" s="10" customFormat="1" ht="19.5" customHeight="1">
      <c r="A38" s="47"/>
      <c r="B38" s="47"/>
      <c r="C38" s="47"/>
      <c r="D38" s="47"/>
      <c r="E38" s="47"/>
      <c r="F38" s="47"/>
      <c r="G38" s="47"/>
      <c r="H38" s="47"/>
      <c r="I38" s="75" t="s">
        <v>63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9"/>
    </row>
    <row r="39" spans="1:102" s="10" customFormat="1" ht="150" customHeight="1">
      <c r="A39" s="65" t="s">
        <v>75</v>
      </c>
      <c r="B39" s="65"/>
      <c r="C39" s="65"/>
      <c r="D39" s="65"/>
      <c r="E39" s="65"/>
      <c r="F39" s="65"/>
      <c r="G39" s="65"/>
      <c r="H39" s="65"/>
      <c r="I39" s="66" t="s">
        <v>76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9"/>
    </row>
    <row r="40" spans="1:102" s="10" customFormat="1" ht="15.75">
      <c r="A40" s="70"/>
      <c r="B40" s="70"/>
      <c r="C40" s="70"/>
      <c r="D40" s="70"/>
      <c r="E40" s="70"/>
      <c r="F40" s="70"/>
      <c r="G40" s="70"/>
      <c r="H40" s="70"/>
      <c r="I40" s="71" t="s">
        <v>11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  <c r="AS40" s="132">
        <v>15204.617543013754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>
        <v>150</v>
      </c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133">
        <v>101.36411695342503</v>
      </c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4"/>
    </row>
    <row r="41" spans="1:102" s="10" customFormat="1" ht="15.75">
      <c r="A41" s="47"/>
      <c r="B41" s="47"/>
      <c r="C41" s="47"/>
      <c r="D41" s="47"/>
      <c r="E41" s="47"/>
      <c r="F41" s="47"/>
      <c r="G41" s="47"/>
      <c r="H41" s="47"/>
      <c r="I41" s="75" t="s">
        <v>63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30">
        <v>15204.617543013754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>
        <v>150</v>
      </c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133">
        <v>101.36411695342503</v>
      </c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4"/>
    </row>
    <row r="42" ht="4.5" customHeight="1" hidden="1"/>
    <row r="43" spans="1:102" ht="27.75" customHeight="1">
      <c r="A43" s="50" t="s">
        <v>77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</row>
    <row r="44" ht="3" customHeight="1"/>
  </sheetData>
  <sheetProtection/>
  <mergeCells count="153">
    <mergeCell ref="A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5:CX35"/>
    <mergeCell ref="CG32:CX32"/>
    <mergeCell ref="A33:H33"/>
    <mergeCell ref="I33:AR33"/>
    <mergeCell ref="AS33:BL33"/>
    <mergeCell ref="BM33:CF33"/>
    <mergeCell ref="CG33:CX33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CD19" sqref="CD19:CX19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79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64" t="s">
        <v>82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40" t="s">
        <v>83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84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5" t="s">
        <v>61</v>
      </c>
      <c r="B15" s="65"/>
      <c r="C15" s="65"/>
      <c r="D15" s="65"/>
      <c r="E15" s="65"/>
      <c r="F15" s="65"/>
      <c r="G15" s="65"/>
      <c r="H15" s="65"/>
      <c r="I15" s="67" t="s">
        <v>85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137">
        <f>BJ17+BJ19+BJ20+BJ21</f>
        <v>68.03028796868254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137">
        <f>BJ15</f>
        <v>68.03028796868254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10" customFormat="1" ht="21.75" customHeight="1">
      <c r="A16" s="70"/>
      <c r="B16" s="70"/>
      <c r="C16" s="70"/>
      <c r="D16" s="70"/>
      <c r="E16" s="70"/>
      <c r="F16" s="70"/>
      <c r="G16" s="70"/>
      <c r="H16" s="70"/>
      <c r="I16" s="78" t="s">
        <v>86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10" customFormat="1" ht="21.75" customHeight="1">
      <c r="A17" s="70"/>
      <c r="B17" s="70"/>
      <c r="C17" s="70"/>
      <c r="D17" s="70"/>
      <c r="E17" s="70"/>
      <c r="F17" s="70"/>
      <c r="G17" s="70"/>
      <c r="H17" s="70"/>
      <c r="I17" s="72" t="s">
        <v>87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132">
        <v>0.31396666666666667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132">
        <v>0.31396666666666667</v>
      </c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1.75" customHeight="1">
      <c r="A18" s="70"/>
      <c r="B18" s="70"/>
      <c r="C18" s="70"/>
      <c r="D18" s="70"/>
      <c r="E18" s="70"/>
      <c r="F18" s="70"/>
      <c r="G18" s="70"/>
      <c r="H18" s="70"/>
      <c r="I18" s="72" t="s">
        <v>88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1.75" customHeight="1">
      <c r="A19" s="70"/>
      <c r="B19" s="70"/>
      <c r="C19" s="70"/>
      <c r="D19" s="70"/>
      <c r="E19" s="70"/>
      <c r="F19" s="70"/>
      <c r="G19" s="70"/>
      <c r="H19" s="70"/>
      <c r="I19" s="72" t="s">
        <v>89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132">
        <v>49.283988728539775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132">
        <v>49.283988728539775</v>
      </c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1.75" customHeight="1">
      <c r="A20" s="70"/>
      <c r="B20" s="70"/>
      <c r="C20" s="70"/>
      <c r="D20" s="70"/>
      <c r="E20" s="70"/>
      <c r="F20" s="70"/>
      <c r="G20" s="70"/>
      <c r="H20" s="70"/>
      <c r="I20" s="72" t="s">
        <v>90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132">
        <v>14.785196618561935</v>
      </c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132">
        <v>14.785196618561935</v>
      </c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10" customFormat="1" ht="21.75" customHeight="1">
      <c r="A21" s="70"/>
      <c r="B21" s="70"/>
      <c r="C21" s="70"/>
      <c r="D21" s="70"/>
      <c r="E21" s="70"/>
      <c r="F21" s="70"/>
      <c r="G21" s="70"/>
      <c r="H21" s="70"/>
      <c r="I21" s="72" t="s">
        <v>91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132">
        <v>3.6471359549141593</v>
      </c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132">
        <v>3.6471359549141593</v>
      </c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21.75" customHeight="1">
      <c r="A22" s="70"/>
      <c r="B22" s="70"/>
      <c r="C22" s="70"/>
      <c r="D22" s="70"/>
      <c r="E22" s="70"/>
      <c r="F22" s="70"/>
      <c r="G22" s="70"/>
      <c r="H22" s="70"/>
      <c r="I22" s="72" t="s">
        <v>92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10" customFormat="1" ht="36.75" customHeight="1">
      <c r="A23" s="70"/>
      <c r="B23" s="70"/>
      <c r="C23" s="70"/>
      <c r="D23" s="70"/>
      <c r="E23" s="70"/>
      <c r="F23" s="70"/>
      <c r="G23" s="70"/>
      <c r="H23" s="70"/>
      <c r="I23" s="81" t="s">
        <v>93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10" customFormat="1" ht="54" customHeight="1">
      <c r="A24" s="70"/>
      <c r="B24" s="70"/>
      <c r="C24" s="70"/>
      <c r="D24" s="70"/>
      <c r="E24" s="70"/>
      <c r="F24" s="70"/>
      <c r="G24" s="70"/>
      <c r="H24" s="70"/>
      <c r="I24" s="81" t="s">
        <v>94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132">
        <v>0.19713595491415914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132">
        <v>0.19713595491415914</v>
      </c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6.75" customHeight="1">
      <c r="A25" s="70"/>
      <c r="B25" s="70"/>
      <c r="C25" s="70"/>
      <c r="D25" s="70"/>
      <c r="E25" s="70"/>
      <c r="F25" s="70"/>
      <c r="G25" s="70"/>
      <c r="H25" s="70"/>
      <c r="I25" s="81" t="s">
        <v>95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132">
        <v>3.45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132">
        <v>3.45</v>
      </c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21.75" customHeight="1">
      <c r="A26" s="70"/>
      <c r="B26" s="70"/>
      <c r="C26" s="70"/>
      <c r="D26" s="70"/>
      <c r="E26" s="70"/>
      <c r="F26" s="70"/>
      <c r="G26" s="70"/>
      <c r="H26" s="70"/>
      <c r="I26" s="81" t="s">
        <v>86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21.75" customHeight="1">
      <c r="A27" s="70"/>
      <c r="B27" s="70"/>
      <c r="C27" s="70"/>
      <c r="D27" s="70"/>
      <c r="E27" s="70"/>
      <c r="F27" s="70"/>
      <c r="G27" s="70"/>
      <c r="H27" s="70"/>
      <c r="I27" s="83" t="s">
        <v>96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32">
        <v>0.75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132">
        <v>0.75</v>
      </c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6" customHeight="1">
      <c r="A28" s="70"/>
      <c r="B28" s="70"/>
      <c r="C28" s="70"/>
      <c r="D28" s="70"/>
      <c r="E28" s="70"/>
      <c r="F28" s="70"/>
      <c r="G28" s="70"/>
      <c r="H28" s="70"/>
      <c r="I28" s="83" t="s">
        <v>97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s="10" customFormat="1" ht="54" customHeight="1">
      <c r="A29" s="70"/>
      <c r="B29" s="70"/>
      <c r="C29" s="70"/>
      <c r="D29" s="70"/>
      <c r="E29" s="70"/>
      <c r="F29" s="70"/>
      <c r="G29" s="70"/>
      <c r="H29" s="70"/>
      <c r="I29" s="83" t="s">
        <v>98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10" customFormat="1" ht="22.5" customHeight="1">
      <c r="A30" s="70"/>
      <c r="B30" s="70"/>
      <c r="C30" s="70"/>
      <c r="D30" s="70"/>
      <c r="E30" s="70"/>
      <c r="F30" s="70"/>
      <c r="G30" s="70"/>
      <c r="H30" s="70"/>
      <c r="I30" s="83" t="s">
        <v>99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36.75" customHeight="1">
      <c r="A31" s="70"/>
      <c r="B31" s="70"/>
      <c r="C31" s="70"/>
      <c r="D31" s="70"/>
      <c r="E31" s="70"/>
      <c r="F31" s="70"/>
      <c r="G31" s="70"/>
      <c r="H31" s="70"/>
      <c r="I31" s="83" t="s">
        <v>100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132">
        <v>2.7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132">
        <v>2.7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s="10" customFormat="1" ht="21.75" customHeight="1">
      <c r="A32" s="70"/>
      <c r="B32" s="70"/>
      <c r="C32" s="70"/>
      <c r="D32" s="70"/>
      <c r="E32" s="70"/>
      <c r="F32" s="70"/>
      <c r="G32" s="70"/>
      <c r="H32" s="70"/>
      <c r="I32" s="72" t="s">
        <v>101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s="10" customFormat="1" ht="21.75" customHeight="1">
      <c r="A33" s="70"/>
      <c r="B33" s="70"/>
      <c r="C33" s="70"/>
      <c r="D33" s="70"/>
      <c r="E33" s="70"/>
      <c r="F33" s="70"/>
      <c r="G33" s="70"/>
      <c r="H33" s="70"/>
      <c r="I33" s="72" t="s">
        <v>86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pans="1:102" s="10" customFormat="1" ht="21.75" customHeight="1">
      <c r="A34" s="70"/>
      <c r="B34" s="70"/>
      <c r="C34" s="70"/>
      <c r="D34" s="70"/>
      <c r="E34" s="70"/>
      <c r="F34" s="70"/>
      <c r="G34" s="70"/>
      <c r="H34" s="70"/>
      <c r="I34" s="81" t="s">
        <v>102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4"/>
    </row>
    <row r="35" spans="1:102" s="10" customFormat="1" ht="21.75" customHeight="1">
      <c r="A35" s="70"/>
      <c r="B35" s="70"/>
      <c r="C35" s="70"/>
      <c r="D35" s="70"/>
      <c r="E35" s="70"/>
      <c r="F35" s="70"/>
      <c r="G35" s="70"/>
      <c r="H35" s="70"/>
      <c r="I35" s="81" t="s">
        <v>103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</row>
    <row r="36" spans="1:102" s="10" customFormat="1" ht="21.75" customHeight="1">
      <c r="A36" s="70"/>
      <c r="B36" s="70"/>
      <c r="C36" s="70"/>
      <c r="D36" s="70"/>
      <c r="E36" s="70"/>
      <c r="F36" s="70"/>
      <c r="G36" s="70"/>
      <c r="H36" s="70"/>
      <c r="I36" s="81" t="s">
        <v>104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4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85" t="s">
        <v>105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</row>
    <row r="38" spans="1:102" s="10" customFormat="1" ht="101.25" customHeight="1">
      <c r="A38" s="44" t="s">
        <v>64</v>
      </c>
      <c r="B38" s="44"/>
      <c r="C38" s="44"/>
      <c r="D38" s="44"/>
      <c r="E38" s="44"/>
      <c r="F38" s="44"/>
      <c r="G38" s="44"/>
      <c r="H38" s="44"/>
      <c r="I38" s="46" t="s">
        <v>106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131">
        <v>1009.8200899999999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131">
        <v>1009.8200899999999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66</v>
      </c>
      <c r="B39" s="44"/>
      <c r="C39" s="44"/>
      <c r="D39" s="44"/>
      <c r="E39" s="44"/>
      <c r="F39" s="44"/>
      <c r="G39" s="44"/>
      <c r="H39" s="44"/>
      <c r="I39" s="46" t="s">
        <v>107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3" t="s">
        <v>108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130">
        <f>BJ38+BJ15</f>
        <v>1077.8503779686826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30">
        <f>BJ40</f>
        <v>1077.8503779686826</v>
      </c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tabSelected="1"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64" t="s">
        <v>112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40" t="s">
        <v>113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114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7" t="s">
        <v>61</v>
      </c>
      <c r="B13" s="47"/>
      <c r="C13" s="47"/>
      <c r="D13" s="47"/>
      <c r="E13" s="47"/>
      <c r="F13" s="47"/>
      <c r="G13" s="47"/>
      <c r="H13" s="52" t="s">
        <v>115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48">
        <v>0</v>
      </c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>
        <v>0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</row>
    <row r="14" spans="1:102" s="10" customFormat="1" ht="129" customHeight="1">
      <c r="A14" s="44" t="s">
        <v>64</v>
      </c>
      <c r="B14" s="44"/>
      <c r="C14" s="44"/>
      <c r="D14" s="44"/>
      <c r="E14" s="44"/>
      <c r="F14" s="44"/>
      <c r="G14" s="44"/>
      <c r="H14" s="45" t="s">
        <v>116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>
        <v>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>
        <v>0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66</v>
      </c>
      <c r="B15" s="44"/>
      <c r="C15" s="44"/>
      <c r="D15" s="44"/>
      <c r="E15" s="44"/>
      <c r="F15" s="44"/>
      <c r="G15" s="44"/>
      <c r="H15" s="45" t="s">
        <v>117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>
        <v>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H17" sqref="H17:AG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119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64" t="s">
        <v>112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40" t="s">
        <v>120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121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122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0" t="s">
        <v>61</v>
      </c>
      <c r="B13" s="70"/>
      <c r="C13" s="70"/>
      <c r="D13" s="70"/>
      <c r="E13" s="70"/>
      <c r="F13" s="70"/>
      <c r="G13" s="70"/>
      <c r="H13" s="89" t="s">
        <v>123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78"/>
      <c r="AH13" s="73">
        <v>0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>
        <v>0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>
        <v>0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</row>
    <row r="14" spans="1:102" s="10" customFormat="1" ht="23.25" customHeight="1">
      <c r="A14" s="70"/>
      <c r="B14" s="70"/>
      <c r="C14" s="70"/>
      <c r="D14" s="70"/>
      <c r="E14" s="70"/>
      <c r="F14" s="70"/>
      <c r="G14" s="70"/>
      <c r="H14" s="90" t="s">
        <v>124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23.25" customHeight="1">
      <c r="A15" s="70"/>
      <c r="B15" s="70"/>
      <c r="C15" s="70"/>
      <c r="D15" s="70"/>
      <c r="E15" s="70"/>
      <c r="F15" s="70"/>
      <c r="G15" s="70"/>
      <c r="H15" s="90" t="s">
        <v>125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92" t="s">
        <v>126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55.5" customHeight="1">
      <c r="A17" s="70" t="s">
        <v>64</v>
      </c>
      <c r="B17" s="70"/>
      <c r="C17" s="70"/>
      <c r="D17" s="70"/>
      <c r="E17" s="70"/>
      <c r="F17" s="70"/>
      <c r="G17" s="70"/>
      <c r="H17" s="89" t="s">
        <v>127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78"/>
      <c r="AH17" s="73">
        <v>0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0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>
        <v>0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3.25" customHeight="1">
      <c r="A18" s="70"/>
      <c r="B18" s="70"/>
      <c r="C18" s="70"/>
      <c r="D18" s="70"/>
      <c r="E18" s="70"/>
      <c r="F18" s="70"/>
      <c r="G18" s="70"/>
      <c r="H18" s="90" t="s">
        <v>124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3.25" customHeight="1">
      <c r="A19" s="70"/>
      <c r="B19" s="70"/>
      <c r="C19" s="70"/>
      <c r="D19" s="70"/>
      <c r="E19" s="70"/>
      <c r="F19" s="70"/>
      <c r="G19" s="70"/>
      <c r="H19" s="90" t="s">
        <v>125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92" t="s">
        <v>126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16" sqref="CP16:CX16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129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94" t="s">
        <v>131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8" t="s">
        <v>132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98" t="s">
        <v>133</v>
      </c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100"/>
      <c r="BX12" s="98" t="s">
        <v>134</v>
      </c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1:102" s="17" customFormat="1" ht="35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101" t="s">
        <v>124</v>
      </c>
      <c r="W13" s="101"/>
      <c r="X13" s="101"/>
      <c r="Y13" s="101"/>
      <c r="Z13" s="101"/>
      <c r="AA13" s="101"/>
      <c r="AB13" s="101"/>
      <c r="AC13" s="101"/>
      <c r="AD13" s="101"/>
      <c r="AE13" s="101" t="s">
        <v>125</v>
      </c>
      <c r="AF13" s="101"/>
      <c r="AG13" s="101"/>
      <c r="AH13" s="101"/>
      <c r="AI13" s="101"/>
      <c r="AJ13" s="101"/>
      <c r="AK13" s="101"/>
      <c r="AL13" s="101"/>
      <c r="AM13" s="101"/>
      <c r="AN13" s="101" t="s">
        <v>135</v>
      </c>
      <c r="AO13" s="101"/>
      <c r="AP13" s="101"/>
      <c r="AQ13" s="101"/>
      <c r="AR13" s="101"/>
      <c r="AS13" s="101"/>
      <c r="AT13" s="101"/>
      <c r="AU13" s="101"/>
      <c r="AV13" s="101"/>
      <c r="AW13" s="101" t="s">
        <v>124</v>
      </c>
      <c r="AX13" s="101"/>
      <c r="AY13" s="101"/>
      <c r="AZ13" s="101"/>
      <c r="BA13" s="101"/>
      <c r="BB13" s="101"/>
      <c r="BC13" s="101"/>
      <c r="BD13" s="101"/>
      <c r="BE13" s="101"/>
      <c r="BF13" s="101" t="s">
        <v>125</v>
      </c>
      <c r="BG13" s="101"/>
      <c r="BH13" s="101"/>
      <c r="BI13" s="101"/>
      <c r="BJ13" s="101"/>
      <c r="BK13" s="101"/>
      <c r="BL13" s="101"/>
      <c r="BM13" s="101"/>
      <c r="BN13" s="101"/>
      <c r="BO13" s="101" t="s">
        <v>135</v>
      </c>
      <c r="BP13" s="101"/>
      <c r="BQ13" s="101"/>
      <c r="BR13" s="101"/>
      <c r="BS13" s="101"/>
      <c r="BT13" s="101"/>
      <c r="BU13" s="101"/>
      <c r="BV13" s="101"/>
      <c r="BW13" s="101"/>
      <c r="BX13" s="101" t="s">
        <v>124</v>
      </c>
      <c r="BY13" s="101"/>
      <c r="BZ13" s="101"/>
      <c r="CA13" s="101"/>
      <c r="CB13" s="101"/>
      <c r="CC13" s="101"/>
      <c r="CD13" s="101"/>
      <c r="CE13" s="101"/>
      <c r="CF13" s="101"/>
      <c r="CG13" s="101" t="s">
        <v>125</v>
      </c>
      <c r="CH13" s="101"/>
      <c r="CI13" s="101"/>
      <c r="CJ13" s="101"/>
      <c r="CK13" s="101"/>
      <c r="CL13" s="101"/>
      <c r="CM13" s="101"/>
      <c r="CN13" s="101"/>
      <c r="CO13" s="101"/>
      <c r="CP13" s="101" t="s">
        <v>135</v>
      </c>
      <c r="CQ13" s="101"/>
      <c r="CR13" s="101"/>
      <c r="CS13" s="101"/>
      <c r="CT13" s="101"/>
      <c r="CU13" s="101"/>
      <c r="CV13" s="101"/>
      <c r="CW13" s="101"/>
      <c r="CX13" s="98"/>
    </row>
    <row r="14" spans="1:102" s="18" customFormat="1" ht="12.75">
      <c r="A14" s="102" t="s">
        <v>61</v>
      </c>
      <c r="B14" s="103"/>
      <c r="C14" s="103"/>
      <c r="D14" s="103"/>
      <c r="E14" s="103"/>
      <c r="F14" s="104"/>
      <c r="G14" s="105" t="s">
        <v>136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4"/>
    </row>
    <row r="15" spans="1:102" s="18" customFormat="1" ht="12.75">
      <c r="A15" s="107"/>
      <c r="B15" s="108"/>
      <c r="C15" s="108"/>
      <c r="D15" s="108"/>
      <c r="E15" s="108"/>
      <c r="F15" s="109"/>
      <c r="G15" s="110" t="s">
        <v>137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</row>
    <row r="16" spans="1:102" s="18" customFormat="1" ht="12.75">
      <c r="A16" s="112"/>
      <c r="B16" s="113"/>
      <c r="C16" s="113"/>
      <c r="D16" s="113"/>
      <c r="E16" s="113"/>
      <c r="F16" s="114"/>
      <c r="G16" s="115" t="s">
        <v>138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>
        <v>1</v>
      </c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>
        <v>5</v>
      </c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7">
        <f>550/1000/1.18</f>
        <v>0.46610169491525427</v>
      </c>
      <c r="CQ16" s="117"/>
      <c r="CR16" s="117"/>
      <c r="CS16" s="117"/>
      <c r="CT16" s="117"/>
      <c r="CU16" s="117"/>
      <c r="CV16" s="117"/>
      <c r="CW16" s="117"/>
      <c r="CX16" s="118"/>
    </row>
    <row r="17" spans="1:102" s="18" customFormat="1" ht="27.75" customHeight="1">
      <c r="A17" s="102" t="s">
        <v>64</v>
      </c>
      <c r="B17" s="103"/>
      <c r="C17" s="103"/>
      <c r="D17" s="103"/>
      <c r="E17" s="103"/>
      <c r="F17" s="104"/>
      <c r="G17" s="105" t="s">
        <v>139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4"/>
    </row>
    <row r="18" spans="1:102" s="18" customFormat="1" ht="12.75">
      <c r="A18" s="107"/>
      <c r="B18" s="108"/>
      <c r="C18" s="108"/>
      <c r="D18" s="108"/>
      <c r="E18" s="108"/>
      <c r="F18" s="109"/>
      <c r="G18" s="110" t="s">
        <v>137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9"/>
    </row>
    <row r="19" spans="1:102" s="18" customFormat="1" ht="12.75">
      <c r="A19" s="112"/>
      <c r="B19" s="113"/>
      <c r="C19" s="113"/>
      <c r="D19" s="113"/>
      <c r="E19" s="113"/>
      <c r="F19" s="114"/>
      <c r="G19" s="115" t="s">
        <v>140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02" t="s">
        <v>66</v>
      </c>
      <c r="B20" s="103"/>
      <c r="C20" s="103"/>
      <c r="D20" s="103"/>
      <c r="E20" s="103"/>
      <c r="F20" s="104"/>
      <c r="G20" s="105" t="s">
        <v>141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4"/>
    </row>
    <row r="21" spans="1:102" s="18" customFormat="1" ht="12.75">
      <c r="A21" s="107"/>
      <c r="B21" s="108"/>
      <c r="C21" s="108"/>
      <c r="D21" s="108"/>
      <c r="E21" s="108"/>
      <c r="F21" s="109"/>
      <c r="G21" s="110" t="s">
        <v>137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9"/>
    </row>
    <row r="22" spans="1:102" s="18" customFormat="1" ht="12.75">
      <c r="A22" s="112"/>
      <c r="B22" s="113"/>
      <c r="C22" s="113"/>
      <c r="D22" s="113"/>
      <c r="E22" s="113"/>
      <c r="F22" s="114"/>
      <c r="G22" s="115" t="s">
        <v>142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02" t="s">
        <v>71</v>
      </c>
      <c r="B23" s="103"/>
      <c r="C23" s="103"/>
      <c r="D23" s="103"/>
      <c r="E23" s="103"/>
      <c r="F23" s="104"/>
      <c r="G23" s="105" t="s">
        <v>143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4"/>
    </row>
    <row r="24" spans="1:102" s="18" customFormat="1" ht="12.75">
      <c r="A24" s="107"/>
      <c r="B24" s="108"/>
      <c r="C24" s="108"/>
      <c r="D24" s="108"/>
      <c r="E24" s="108"/>
      <c r="F24" s="109"/>
      <c r="G24" s="110" t="s">
        <v>137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9"/>
    </row>
    <row r="25" spans="1:102" s="18" customFormat="1" ht="12.75">
      <c r="A25" s="112"/>
      <c r="B25" s="113"/>
      <c r="C25" s="113"/>
      <c r="D25" s="113"/>
      <c r="E25" s="113"/>
      <c r="F25" s="114"/>
      <c r="G25" s="115" t="s">
        <v>142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02" t="s">
        <v>73</v>
      </c>
      <c r="B26" s="103"/>
      <c r="C26" s="103"/>
      <c r="D26" s="103"/>
      <c r="E26" s="103"/>
      <c r="F26" s="104"/>
      <c r="G26" s="105" t="s">
        <v>144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4"/>
    </row>
    <row r="27" spans="1:102" s="18" customFormat="1" ht="12.75">
      <c r="A27" s="107"/>
      <c r="B27" s="108"/>
      <c r="C27" s="108"/>
      <c r="D27" s="108"/>
      <c r="E27" s="108"/>
      <c r="F27" s="109"/>
      <c r="G27" s="110" t="s">
        <v>137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9"/>
    </row>
    <row r="28" spans="1:102" s="18" customFormat="1" ht="12.75">
      <c r="A28" s="112"/>
      <c r="B28" s="113"/>
      <c r="C28" s="113"/>
      <c r="D28" s="113"/>
      <c r="E28" s="113"/>
      <c r="F28" s="114"/>
      <c r="G28" s="115" t="s">
        <v>142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9" t="s">
        <v>75</v>
      </c>
      <c r="B29" s="120"/>
      <c r="C29" s="120"/>
      <c r="D29" s="120"/>
      <c r="E29" s="120"/>
      <c r="F29" s="121"/>
      <c r="G29" s="122" t="s">
        <v>145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1"/>
    </row>
    <row r="30" ht="4.5" customHeight="1"/>
    <row r="31" spans="1:102" ht="30" customHeight="1">
      <c r="A31" s="50" t="s">
        <v>146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24" t="s">
        <v>147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BE23" sqref="BE23:BP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5" t="s">
        <v>129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</row>
    <row r="10" spans="1:102" s="6" customFormat="1" ht="36.75" customHeight="1">
      <c r="A10" s="126" t="s">
        <v>149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</row>
    <row r="11" ht="12" customHeight="1" hidden="1"/>
    <row r="12" spans="1:102" s="9" customFormat="1" ht="33.75" customHeight="1">
      <c r="A12" s="127" t="s">
        <v>150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59"/>
      <c r="AI12" s="40" t="s">
        <v>151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4"/>
      <c r="BQ12" s="40" t="s">
        <v>133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60"/>
      <c r="AI13" s="56" t="s">
        <v>124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 t="s">
        <v>125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 t="s">
        <v>135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 t="s">
        <v>124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 t="s">
        <v>125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 t="s">
        <v>135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40"/>
    </row>
    <row r="14" spans="1:102" s="10" customFormat="1" ht="15.75">
      <c r="A14" s="65" t="s">
        <v>61</v>
      </c>
      <c r="B14" s="65"/>
      <c r="C14" s="65"/>
      <c r="D14" s="65"/>
      <c r="E14" s="65"/>
      <c r="F14" s="65"/>
      <c r="G14" s="67" t="s">
        <v>136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10" customFormat="1" ht="16.5" customHeight="1">
      <c r="A15" s="70"/>
      <c r="B15" s="70"/>
      <c r="C15" s="70"/>
      <c r="D15" s="70"/>
      <c r="E15" s="70"/>
      <c r="F15" s="70"/>
      <c r="G15" s="72" t="s">
        <v>137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16.5" customHeight="1">
      <c r="A16" s="47"/>
      <c r="B16" s="47"/>
      <c r="C16" s="47"/>
      <c r="D16" s="47"/>
      <c r="E16" s="47"/>
      <c r="F16" s="47"/>
      <c r="G16" s="76" t="s">
        <v>138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33.75" customHeight="1">
      <c r="A17" s="65" t="s">
        <v>64</v>
      </c>
      <c r="B17" s="65"/>
      <c r="C17" s="65"/>
      <c r="D17" s="65"/>
      <c r="E17" s="65"/>
      <c r="F17" s="65"/>
      <c r="G17" s="67" t="s">
        <v>152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6.5" customHeight="1">
      <c r="A18" s="70"/>
      <c r="B18" s="70"/>
      <c r="C18" s="70"/>
      <c r="D18" s="70"/>
      <c r="E18" s="70"/>
      <c r="F18" s="70"/>
      <c r="G18" s="72" t="s">
        <v>137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16.5" customHeight="1">
      <c r="A19" s="47"/>
      <c r="B19" s="47"/>
      <c r="C19" s="47"/>
      <c r="D19" s="47"/>
      <c r="E19" s="47"/>
      <c r="F19" s="47"/>
      <c r="G19" s="76" t="s">
        <v>140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33.75" customHeight="1">
      <c r="A20" s="65" t="s">
        <v>66</v>
      </c>
      <c r="B20" s="65"/>
      <c r="C20" s="65"/>
      <c r="D20" s="65"/>
      <c r="E20" s="65"/>
      <c r="F20" s="65"/>
      <c r="G20" s="67" t="s">
        <v>141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10" customFormat="1" ht="15.75">
      <c r="A21" s="70"/>
      <c r="B21" s="70"/>
      <c r="C21" s="70"/>
      <c r="D21" s="70"/>
      <c r="E21" s="70"/>
      <c r="F21" s="70"/>
      <c r="G21" s="72" t="s">
        <v>137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33.75" customHeight="1">
      <c r="A22" s="47"/>
      <c r="B22" s="47"/>
      <c r="C22" s="47"/>
      <c r="D22" s="47"/>
      <c r="E22" s="47"/>
      <c r="F22" s="47"/>
      <c r="G22" s="76" t="s">
        <v>153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2" s="10" customFormat="1" ht="33.75" customHeight="1">
      <c r="A23" s="65" t="s">
        <v>71</v>
      </c>
      <c r="B23" s="65"/>
      <c r="C23" s="65"/>
      <c r="D23" s="65"/>
      <c r="E23" s="65"/>
      <c r="F23" s="65"/>
      <c r="G23" s="67" t="s">
        <v>143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10" customFormat="1" ht="15.75">
      <c r="A24" s="70"/>
      <c r="B24" s="70"/>
      <c r="C24" s="70"/>
      <c r="D24" s="70"/>
      <c r="E24" s="70"/>
      <c r="F24" s="70"/>
      <c r="G24" s="72" t="s">
        <v>137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3.75" customHeight="1">
      <c r="A25" s="47"/>
      <c r="B25" s="47"/>
      <c r="C25" s="47"/>
      <c r="D25" s="47"/>
      <c r="E25" s="47"/>
      <c r="F25" s="47"/>
      <c r="G25" s="76" t="s">
        <v>153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10" customFormat="1" ht="16.5" customHeight="1">
      <c r="A26" s="65" t="s">
        <v>73</v>
      </c>
      <c r="B26" s="65"/>
      <c r="C26" s="65"/>
      <c r="D26" s="65"/>
      <c r="E26" s="65"/>
      <c r="F26" s="65"/>
      <c r="G26" s="67" t="s">
        <v>144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10" customFormat="1" ht="15.75">
      <c r="A27" s="70"/>
      <c r="B27" s="70"/>
      <c r="C27" s="70"/>
      <c r="D27" s="70"/>
      <c r="E27" s="70"/>
      <c r="F27" s="70"/>
      <c r="G27" s="72" t="s">
        <v>137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3.75" customHeight="1">
      <c r="A28" s="47"/>
      <c r="B28" s="47"/>
      <c r="C28" s="47"/>
      <c r="D28" s="47"/>
      <c r="E28" s="47"/>
      <c r="F28" s="47"/>
      <c r="G28" s="76" t="s">
        <v>153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8" customHeight="1">
      <c r="A29" s="44" t="s">
        <v>75</v>
      </c>
      <c r="B29" s="44"/>
      <c r="C29" s="44"/>
      <c r="D29" s="44"/>
      <c r="E29" s="44"/>
      <c r="F29" s="44"/>
      <c r="G29" s="46" t="s">
        <v>154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0" t="s">
        <v>146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24" t="s">
        <v>147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2015-10-05T11:37:10Z</cp:lastPrinted>
  <dcterms:created xsi:type="dcterms:W3CDTF">2011-01-11T10:25:48Z</dcterms:created>
  <dcterms:modified xsi:type="dcterms:W3CDTF">2015-10-13T07:27:46Z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