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comments7.xml><?xml version="1.0" encoding="utf-8"?>
<comments xmlns="http://schemas.openxmlformats.org/spreadsheetml/2006/main">
  <authors>
    <author>Глухова Анастасия Юрьевна</author>
  </authors>
  <commentList>
    <comment ref="AE23" authorId="0">
      <text>
        <r>
          <rPr>
            <b/>
            <sz val="9"/>
            <rFont val="Tahoma"/>
            <family val="2"/>
          </rPr>
          <t>Глухова Анастасия Юрьевна:</t>
        </r>
        <r>
          <rPr>
            <sz val="9"/>
            <rFont val="Tahoma"/>
            <family val="2"/>
          </rPr>
          <t xml:space="preserve">
ЛЕНТА</t>
        </r>
      </text>
    </comment>
  </commentList>
</comments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<sst xmlns="http://schemas.openxmlformats.org/spreadsheetml/2006/main" count="275" uniqueCount="164">
  <si>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</si>
  <si>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</si>
  <si>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</si>
  <si>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</si>
  <si>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</si>
  <si>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</si>
  <si>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</si>
  <si>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</si>
  <si>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</si>
  <si>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</si>
  <si>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</si>
  <si>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</si>
  <si>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</si>
  <si>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</si>
  <si>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</si>
  <si>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</si>
  <si>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</si>
  <si>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</si>
  <si>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</si>
  <si>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</si>
  <si>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</si>
  <si>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</si>
  <si>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</si>
  <si>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</si>
  <si>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</si>
  <si>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</si>
  <si>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</si>
  <si>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</si>
  <si>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</si>
  <si>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</si>
  <si>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</si>
  <si>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</si>
  <si>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</si>
  <si>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</si>
  <si>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</si>
  <si>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</si>
  <si>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</si>
  <si>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</si>
  <si>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</si>
  <si>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</si>
  <si>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</si>
  <si>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</si>
  <si>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</si>
  <si>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</si>
  <si>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</si>
  <si>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</si>
  <si>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</si>
  <si>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</si>
  <si>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</si>
  <si>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</si>
  <si>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</si>
  <si>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</si>
  <si>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</si>
  <si>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</si>
  <si>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</si>
  <si>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</si>
  <si>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</si>
  <si>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</si>
  <si>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</si>
  <si>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</si>
  <si>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</si>
  <si>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</si>
  <si>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</si>
  <si>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</si>
  <si>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</si>
  <si>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</si>
  <si>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</si>
  <si>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</si>
  <si>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</si>
  <si>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</si>
  <si>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</si>
  <si>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</si>
  <si>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</si>
  <si>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</si>
  <si>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</si>
  <si>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</si>
  <si>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</si>
  <si>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</si>
  <si>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</si>
  <si>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</si>
  <si>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</si>
  <si>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</si>
  <si>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</si>
  <si>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</si>
  <si>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</si>
  <si>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</si>
  <si>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</si>
  <si>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</si>
  <si>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</si>
  <si>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</si>
  <si>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</si>
  <si>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</si>
  <si>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</si>
  <si>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</si>
  <si>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</si>
  <si>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</si>
  <si>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</si>
  <si>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</si>
  <si>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</si>
  <si>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</si>
  <si>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</si>
  <si>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</si>
  <si>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</si>
  <si>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</si>
  <si>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</si>
  <si>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</si>
  <si>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</si>
  <si>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</si>
  <si>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</si>
  <si>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</si>
  <si>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</si>
  <si>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</si>
  <si>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</si>
  <si>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</si>
  <si>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</si>
  <si>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</si>
  <si>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</si>
  <si>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</si>
  <si>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</si>
  <si>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</si>
  <si>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</si>
  <si>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</si>
  <si>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</si>
  <si>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</si>
  <si>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</si>
  <si>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</si>
  <si>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</si>
  <si>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</si>
  <si>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</si>
  <si>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</si>
  <si>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</si>
  <si>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</si>
  <si>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</si>
  <si>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</si>
  <si>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</si>
  <si>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</si>
  <si>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</si>
  <si>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</si>
  <si>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</si>
  <si>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</si>
  <si>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</si>
  <si>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</si>
  <si>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</si>
  <si>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</si>
  <si>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</si>
  <si>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</si>
  <si>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</si>
  <si>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</si>
  <si>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</si>
  <si>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</si>
  <si>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</si>
  <si>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</si>
  <si>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</si>
  <si>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</si>
  <si>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</si>
  <si>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</si>
  <si>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</si>
  <si>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</si>
  <si>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</si>
  <si>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</si>
  <si>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</si>
  <si>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</si>
  <si>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</si>
  <si>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(Московская  область)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</si>
</sst>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3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33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35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3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53</v>
      </c>
      <c r="B1" s="20"/>
      <c r="C1" s="20"/>
      <c r="D1" s="20"/>
      <c r="E1" s="20"/>
      <c r="F1" s="21"/>
    </row>
    <row r="2" spans="1:6" ht="48" customHeight="1" thickBot="1">
      <c r="A2" s="22" t="s">
        <v>51</v>
      </c>
      <c r="B2" s="23"/>
      <c r="C2" s="23"/>
      <c r="D2" s="23"/>
      <c r="E2" s="23"/>
      <c r="F2" s="24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25" t="s">
        <v>40</v>
      </c>
      <c r="C5" s="26"/>
      <c r="D5" s="26"/>
      <c r="E5" s="26"/>
      <c r="F5" s="27"/>
    </row>
    <row r="6" spans="1:6" ht="18.75">
      <c r="A6" s="13" t="s">
        <v>52</v>
      </c>
      <c r="B6" s="25" t="s">
        <v>39</v>
      </c>
      <c r="C6" s="26"/>
      <c r="D6" s="26"/>
      <c r="E6" s="26"/>
      <c r="F6" s="27"/>
    </row>
    <row r="7" spans="1:6" ht="18.75">
      <c r="A7" s="13" t="s">
        <v>41</v>
      </c>
      <c r="B7" s="25">
        <v>7736186950</v>
      </c>
      <c r="C7" s="26"/>
      <c r="D7" s="26"/>
      <c r="E7" s="26"/>
      <c r="F7" s="27"/>
    </row>
    <row r="8" spans="1:6" ht="18.75">
      <c r="A8" s="13" t="s">
        <v>42</v>
      </c>
      <c r="B8" s="25">
        <v>773601001</v>
      </c>
      <c r="C8" s="26"/>
      <c r="D8" s="26"/>
      <c r="E8" s="26"/>
      <c r="F8" s="27"/>
    </row>
    <row r="9" spans="1:6" ht="18.75">
      <c r="A9" s="13" t="s">
        <v>43</v>
      </c>
      <c r="B9" s="25" t="s">
        <v>44</v>
      </c>
      <c r="C9" s="26"/>
      <c r="D9" s="26"/>
      <c r="E9" s="26"/>
      <c r="F9" s="27"/>
    </row>
    <row r="10" spans="1:6" ht="18.75">
      <c r="A10" s="13" t="s">
        <v>45</v>
      </c>
      <c r="B10" s="28" t="s">
        <v>46</v>
      </c>
      <c r="C10" s="26"/>
      <c r="D10" s="26"/>
      <c r="E10" s="26"/>
      <c r="F10" s="27"/>
    </row>
    <row r="11" spans="1:6" ht="18.75">
      <c r="A11" s="13" t="s">
        <v>47</v>
      </c>
      <c r="B11" s="25" t="s">
        <v>48</v>
      </c>
      <c r="C11" s="26"/>
      <c r="D11" s="26"/>
      <c r="E11" s="26"/>
      <c r="F11" s="27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17" sqref="BU17:CI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39" t="s">
        <v>163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34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4" t="s">
        <v>10</v>
      </c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3" t="s">
        <v>11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 t="s">
        <v>14</v>
      </c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4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6" t="s">
        <v>12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131">
        <v>539.6092805400947</v>
      </c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131">
        <v>539.6092805400947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1" t="s">
        <v>12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130">
        <v>167.49339105994116</v>
      </c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130">
        <v>167.49339105994116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2"/>
    </row>
    <row r="19" spans="1:102" s="10" customFormat="1" ht="48.75" customHeight="1">
      <c r="A19" s="57" t="s">
        <v>25</v>
      </c>
      <c r="B19" s="57"/>
      <c r="C19" s="57"/>
      <c r="D19" s="57"/>
      <c r="E19" s="57"/>
      <c r="F19" s="57"/>
      <c r="G19" s="57"/>
      <c r="H19" s="57"/>
      <c r="I19" s="58" t="s">
        <v>16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9"/>
      <c r="BB19" s="46" t="s">
        <v>17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131">
        <v>270.75177252672853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131">
        <v>270.75177252672853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0" customFormat="1" ht="82.5" customHeight="1">
      <c r="A20" s="48" t="s">
        <v>155</v>
      </c>
      <c r="B20" s="48"/>
      <c r="C20" s="48"/>
      <c r="D20" s="48"/>
      <c r="E20" s="48"/>
      <c r="F20" s="48"/>
      <c r="G20" s="48"/>
      <c r="H20" s="48"/>
      <c r="I20" s="49" t="s">
        <v>29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1" t="s">
        <v>17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2"/>
    </row>
    <row r="21" spans="1:102" s="10" customFormat="1" ht="85.5" customHeight="1">
      <c r="A21" s="48" t="s">
        <v>156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1" t="s">
        <v>12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130">
        <v>101.36411695342503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130">
        <v>101.36411695342503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2"/>
    </row>
    <row r="22" spans="1:102" s="10" customFormat="1" ht="135" customHeight="1">
      <c r="A22" s="48" t="s">
        <v>26</v>
      </c>
      <c r="B22" s="48"/>
      <c r="C22" s="48"/>
      <c r="D22" s="48"/>
      <c r="E22" s="48"/>
      <c r="F22" s="48"/>
      <c r="G22" s="48"/>
      <c r="H22" s="48"/>
      <c r="I22" s="49" t="s">
        <v>31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1" t="s">
        <v>17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2"/>
    </row>
    <row r="23" spans="1:102" s="10" customFormat="1" ht="15.75">
      <c r="A23" s="48"/>
      <c r="B23" s="48"/>
      <c r="C23" s="48"/>
      <c r="D23" s="48"/>
      <c r="E23" s="48"/>
      <c r="F23" s="48"/>
      <c r="G23" s="48"/>
      <c r="H23" s="48"/>
      <c r="I23" s="49" t="s">
        <v>157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1" t="s">
        <v>17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130">
        <v>73367.62</v>
      </c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130">
        <v>73367.62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2"/>
    </row>
    <row r="24" spans="1:102" s="10" customFormat="1" ht="15.75">
      <c r="A24" s="48"/>
      <c r="B24" s="48"/>
      <c r="C24" s="48"/>
      <c r="D24" s="48"/>
      <c r="E24" s="48"/>
      <c r="F24" s="48"/>
      <c r="G24" s="48"/>
      <c r="H24" s="48"/>
      <c r="I24" s="49" t="s">
        <v>158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0"/>
      <c r="BB24" s="51" t="s">
        <v>17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130">
        <v>121129.47</v>
      </c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130">
        <v>121129.47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2"/>
    </row>
    <row r="25" spans="1:102" s="10" customFormat="1" ht="15.75">
      <c r="A25" s="48"/>
      <c r="B25" s="48"/>
      <c r="C25" s="48"/>
      <c r="D25" s="48"/>
      <c r="E25" s="48"/>
      <c r="F25" s="48"/>
      <c r="G25" s="48"/>
      <c r="H25" s="48"/>
      <c r="I25" s="49" t="s">
        <v>159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1" t="s">
        <v>17</v>
      </c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130">
        <v>125344.87</v>
      </c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130">
        <v>125344.87</v>
      </c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2"/>
    </row>
    <row r="26" spans="1:102" s="10" customFormat="1" ht="15.75">
      <c r="A26" s="48"/>
      <c r="B26" s="48"/>
      <c r="C26" s="48"/>
      <c r="D26" s="48"/>
      <c r="E26" s="48"/>
      <c r="F26" s="48"/>
      <c r="G26" s="48"/>
      <c r="H26" s="48"/>
      <c r="I26" s="49" t="s">
        <v>160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0"/>
      <c r="BB26" s="51" t="s">
        <v>17</v>
      </c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130">
        <v>126097.62</v>
      </c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130">
        <v>126097.62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2"/>
    </row>
    <row r="27" spans="1:102" s="10" customFormat="1" ht="15.75">
      <c r="A27" s="48"/>
      <c r="B27" s="48"/>
      <c r="C27" s="48"/>
      <c r="D27" s="48"/>
      <c r="E27" s="48"/>
      <c r="F27" s="48"/>
      <c r="G27" s="48"/>
      <c r="H27" s="48"/>
      <c r="I27" s="49" t="s">
        <v>161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0"/>
      <c r="BB27" s="51" t="s">
        <v>17</v>
      </c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130">
        <v>129560.27</v>
      </c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130">
        <v>129560.27</v>
      </c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2"/>
    </row>
    <row r="28" spans="1:102" s="10" customFormat="1" ht="18.75">
      <c r="A28" s="57" t="s">
        <v>27</v>
      </c>
      <c r="B28" s="57"/>
      <c r="C28" s="57"/>
      <c r="D28" s="57"/>
      <c r="E28" s="57"/>
      <c r="F28" s="57"/>
      <c r="G28" s="57"/>
      <c r="H28" s="57"/>
      <c r="I28" s="58" t="s">
        <v>30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9"/>
      <c r="BB28" s="46" t="s">
        <v>17</v>
      </c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</row>
    <row r="29" spans="1:102" s="10" customFormat="1" ht="15.75">
      <c r="A29" s="57"/>
      <c r="B29" s="57"/>
      <c r="C29" s="57"/>
      <c r="D29" s="57"/>
      <c r="E29" s="57"/>
      <c r="F29" s="57"/>
      <c r="G29" s="57"/>
      <c r="H29" s="57"/>
      <c r="I29" s="58" t="s">
        <v>162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9"/>
      <c r="BB29" s="46" t="s">
        <v>17</v>
      </c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131">
        <v>176876.24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131">
        <v>176876.24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7"/>
    </row>
    <row r="30" spans="1:102" s="10" customFormat="1" ht="119.25" customHeight="1">
      <c r="A30" s="48" t="s">
        <v>28</v>
      </c>
      <c r="B30" s="48"/>
      <c r="C30" s="48"/>
      <c r="D30" s="48"/>
      <c r="E30" s="48"/>
      <c r="F30" s="48"/>
      <c r="G30" s="48"/>
      <c r="H30" s="48"/>
      <c r="I30" s="49" t="s">
        <v>32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0"/>
      <c r="BB30" s="51" t="s">
        <v>12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2"/>
    </row>
    <row r="31" ht="4.5" customHeight="1" hidden="1"/>
    <row r="32" spans="1:102" s="10" customFormat="1" ht="15.75">
      <c r="A32" s="48"/>
      <c r="B32" s="48"/>
      <c r="C32" s="48"/>
      <c r="D32" s="48"/>
      <c r="E32" s="48"/>
      <c r="F32" s="48"/>
      <c r="G32" s="48"/>
      <c r="H32" s="48"/>
      <c r="I32" s="49" t="str">
        <f>'[1]стандартиз.тариф.став'!$B$22</f>
        <v>КТП-6(10)/0,4 кВ, 160 кВА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/>
      <c r="BB32" s="51" t="s">
        <v>12</v>
      </c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30">
        <v>204.41333333333333</v>
      </c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130">
        <v>204.41333333333333</v>
      </c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2"/>
    </row>
    <row r="33" spans="1:102" s="10" customFormat="1" ht="15.75">
      <c r="A33" s="48"/>
      <c r="B33" s="48"/>
      <c r="C33" s="48"/>
      <c r="D33" s="48"/>
      <c r="E33" s="48"/>
      <c r="F33" s="48"/>
      <c r="G33" s="48"/>
      <c r="H33" s="48"/>
      <c r="I33" s="49" t="str">
        <f>'[1]стандартиз.тариф.став'!$B$23</f>
        <v>КТП-6(10)/0,4 кВ, 250 кВА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0"/>
      <c r="BB33" s="51" t="s">
        <v>12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30">
        <v>239.92</v>
      </c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130">
        <v>239.92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2"/>
    </row>
    <row r="34" spans="1:102" s="10" customFormat="1" ht="15.75">
      <c r="A34" s="48"/>
      <c r="B34" s="48"/>
      <c r="C34" s="48"/>
      <c r="D34" s="48"/>
      <c r="E34" s="48"/>
      <c r="F34" s="48"/>
      <c r="G34" s="48"/>
      <c r="H34" s="48"/>
      <c r="I34" s="49" t="str">
        <f>'[1]стандартиз.тариф.став'!$B$24</f>
        <v>КТП-6(10)/0,4 кВ, 400 кВА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  <c r="BB34" s="51" t="s">
        <v>12</v>
      </c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30">
        <v>282.58</v>
      </c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130">
        <v>282.58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2"/>
    </row>
    <row r="35" spans="1:102" s="10" customFormat="1" ht="15.75">
      <c r="A35" s="48"/>
      <c r="B35" s="48"/>
      <c r="C35" s="48"/>
      <c r="D35" s="48"/>
      <c r="E35" s="48"/>
      <c r="F35" s="48"/>
      <c r="G35" s="48"/>
      <c r="H35" s="48"/>
      <c r="I35" s="49" t="str">
        <f>'[1]стандартиз.тариф.став'!$B$25</f>
        <v>КТП-6(10)/0,4 кВ, 630 кВА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/>
      <c r="BB35" s="51" t="s">
        <v>12</v>
      </c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130">
        <v>382.42</v>
      </c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130">
        <v>382.42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2"/>
    </row>
    <row r="36" spans="1:102" s="10" customFormat="1" ht="15.75">
      <c r="A36" s="48"/>
      <c r="B36" s="48"/>
      <c r="C36" s="48"/>
      <c r="D36" s="48"/>
      <c r="E36" s="48"/>
      <c r="F36" s="48"/>
      <c r="G36" s="48"/>
      <c r="H36" s="48"/>
      <c r="I36" s="49" t="str">
        <f>'[1]стандартиз.тариф.став'!$B$26</f>
        <v>КТП-6(10)/0,4 кВ, 1000 кВА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  <c r="BB36" s="51" t="s">
        <v>12</v>
      </c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130">
        <v>606.96</v>
      </c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130">
        <v>606.96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2"/>
    </row>
    <row r="37" ht="39" customHeight="1"/>
    <row r="38" spans="1:102" ht="44.25" customHeight="1">
      <c r="A38" s="60" t="s">
        <v>19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</row>
    <row r="39" ht="3" customHeight="1"/>
  </sheetData>
  <sheetProtection/>
  <mergeCells count="107">
    <mergeCell ref="A36:H36"/>
    <mergeCell ref="I36:BA36"/>
    <mergeCell ref="BB36:BT36"/>
    <mergeCell ref="BU36:CI36"/>
    <mergeCell ref="CJ36:CX36"/>
    <mergeCell ref="A38:CX38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1" sqref="A1:IV1638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75" t="s">
        <v>56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ht="15" customHeight="1" hidden="1"/>
    <row r="12" spans="1:102" s="9" customFormat="1" ht="114" customHeight="1">
      <c r="A12" s="62" t="s">
        <v>57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76"/>
      <c r="AS12" s="53" t="s">
        <v>58</v>
      </c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4" t="s">
        <v>59</v>
      </c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54" t="s">
        <v>60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15.75">
      <c r="A13" s="65" t="s">
        <v>61</v>
      </c>
      <c r="B13" s="65"/>
      <c r="C13" s="65"/>
      <c r="D13" s="65"/>
      <c r="E13" s="65"/>
      <c r="F13" s="65"/>
      <c r="G13" s="65"/>
      <c r="H13" s="65"/>
      <c r="I13" s="66" t="s">
        <v>62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29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2">
        <v>167.49339105994116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3"/>
    </row>
    <row r="15" spans="1:102" s="10" customFormat="1" ht="19.5" customHeight="1">
      <c r="A15" s="57"/>
      <c r="B15" s="57"/>
      <c r="C15" s="57"/>
      <c r="D15" s="57"/>
      <c r="E15" s="57"/>
      <c r="F15" s="57"/>
      <c r="G15" s="57"/>
      <c r="H15" s="57"/>
      <c r="I15" s="63" t="s">
        <v>63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  <c r="AS15" s="131">
        <v>25124.008658991173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>
        <v>150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134">
        <v>167.49339105994116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7"/>
    </row>
    <row r="16" spans="1:102" s="10" customFormat="1" ht="48.75" customHeight="1">
      <c r="A16" s="48" t="s">
        <v>64</v>
      </c>
      <c r="B16" s="48"/>
      <c r="C16" s="48"/>
      <c r="D16" s="48"/>
      <c r="E16" s="48"/>
      <c r="F16" s="48"/>
      <c r="G16" s="48"/>
      <c r="H16" s="48"/>
      <c r="I16" s="49" t="s">
        <v>65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13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2"/>
    </row>
    <row r="17" spans="1:102" s="10" customFormat="1" ht="48.75" customHeight="1">
      <c r="A17" s="65" t="s">
        <v>66</v>
      </c>
      <c r="B17" s="65"/>
      <c r="C17" s="65"/>
      <c r="D17" s="65"/>
      <c r="E17" s="65"/>
      <c r="F17" s="65"/>
      <c r="G17" s="65"/>
      <c r="H17" s="65"/>
      <c r="I17" s="66" t="s">
        <v>67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29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2">
        <v>489.11746666666664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3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29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3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29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2">
        <v>807.5298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3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29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2">
        <v>835.6324666666667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3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29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2">
        <v>840.6508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3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29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2">
        <v>863.7351333333334</v>
      </c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3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29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2">
        <v>1179.1749333333332</v>
      </c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3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68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69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29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2">
        <v>204.41333333333333</v>
      </c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3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29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2">
        <v>239.92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3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29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2">
        <v>282.58</v>
      </c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3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29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2">
        <v>382.42</v>
      </c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3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29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2">
        <v>606.96</v>
      </c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3"/>
    </row>
    <row r="32" spans="1:102" s="10" customFormat="1" ht="50.25" customHeight="1">
      <c r="A32" s="57"/>
      <c r="B32" s="57"/>
      <c r="C32" s="57"/>
      <c r="D32" s="57"/>
      <c r="E32" s="57"/>
      <c r="F32" s="57"/>
      <c r="G32" s="57"/>
      <c r="H32" s="57"/>
      <c r="I32" s="63" t="s">
        <v>70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</row>
    <row r="33" spans="1:102" s="10" customFormat="1" ht="48.75" customHeight="1">
      <c r="A33" s="65" t="s">
        <v>71</v>
      </c>
      <c r="B33" s="65"/>
      <c r="C33" s="65"/>
      <c r="D33" s="65"/>
      <c r="E33" s="65"/>
      <c r="F33" s="65"/>
      <c r="G33" s="65"/>
      <c r="H33" s="65"/>
      <c r="I33" s="66" t="s">
        <v>72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29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2">
        <v>270.75177252672853</v>
      </c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3"/>
    </row>
    <row r="35" spans="1:102" s="10" customFormat="1" ht="19.5" customHeight="1">
      <c r="A35" s="57"/>
      <c r="B35" s="57"/>
      <c r="C35" s="57"/>
      <c r="D35" s="57"/>
      <c r="E35" s="57"/>
      <c r="F35" s="57"/>
      <c r="G35" s="57"/>
      <c r="H35" s="57"/>
      <c r="I35" s="63" t="s">
        <v>63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131">
        <v>40612.76587900928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>
        <v>150</v>
      </c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134">
        <v>270.75177252672853</v>
      </c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5"/>
    </row>
    <row r="36" spans="1:102" s="10" customFormat="1" ht="81.75" customHeight="1">
      <c r="A36" s="65" t="s">
        <v>73</v>
      </c>
      <c r="B36" s="65"/>
      <c r="C36" s="65"/>
      <c r="D36" s="65"/>
      <c r="E36" s="65"/>
      <c r="F36" s="65"/>
      <c r="G36" s="65"/>
      <c r="H36" s="65"/>
      <c r="I36" s="66" t="s">
        <v>74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57"/>
      <c r="B38" s="57"/>
      <c r="C38" s="57"/>
      <c r="D38" s="57"/>
      <c r="E38" s="57"/>
      <c r="F38" s="57"/>
      <c r="G38" s="57"/>
      <c r="H38" s="57"/>
      <c r="I38" s="63" t="s">
        <v>63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7"/>
    </row>
    <row r="39" spans="1:102" s="10" customFormat="1" ht="150" customHeight="1">
      <c r="A39" s="65" t="s">
        <v>75</v>
      </c>
      <c r="B39" s="65"/>
      <c r="C39" s="65"/>
      <c r="D39" s="65"/>
      <c r="E39" s="65"/>
      <c r="F39" s="65"/>
      <c r="G39" s="65"/>
      <c r="H39" s="65"/>
      <c r="I39" s="66" t="s">
        <v>76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29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2">
        <v>101.36411695342503</v>
      </c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3"/>
    </row>
    <row r="41" spans="1:102" s="10" customFormat="1" ht="15.75">
      <c r="A41" s="57"/>
      <c r="B41" s="57"/>
      <c r="C41" s="57"/>
      <c r="D41" s="57"/>
      <c r="E41" s="57"/>
      <c r="F41" s="57"/>
      <c r="G41" s="57"/>
      <c r="H41" s="57"/>
      <c r="I41" s="63" t="s">
        <v>63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  <c r="AS41" s="131">
        <v>15204.617543013754</v>
      </c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>
        <v>150</v>
      </c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132">
        <v>101.36411695342503</v>
      </c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3"/>
    </row>
    <row r="42" ht="4.5" customHeight="1" hidden="1"/>
    <row r="43" spans="1:102" ht="27.75" customHeight="1">
      <c r="A43" s="60" t="s">
        <v>77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</row>
    <row r="44" ht="3" customHeight="1"/>
  </sheetData>
  <sheetProtection/>
  <mergeCells count="153"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CG32:CX32"/>
    <mergeCell ref="A33:H33"/>
    <mergeCell ref="I33:AR33"/>
    <mergeCell ref="AS33:BL33"/>
    <mergeCell ref="BM33:CF33"/>
    <mergeCell ref="CG33:CX33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24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37" sqref="BJ37:CC37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79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76" t="s">
        <v>82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 t="s">
        <v>83</v>
      </c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54" t="s">
        <v>84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</row>
    <row r="15" spans="1:102" s="10" customFormat="1" ht="36" customHeight="1">
      <c r="A15" s="65" t="s">
        <v>61</v>
      </c>
      <c r="B15" s="65"/>
      <c r="C15" s="65"/>
      <c r="D15" s="65"/>
      <c r="E15" s="65"/>
      <c r="F15" s="65"/>
      <c r="G15" s="65"/>
      <c r="H15" s="65"/>
      <c r="I15" s="67" t="s">
        <v>85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128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28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87" t="s">
        <v>86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87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129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29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88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89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129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29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129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29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91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129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29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92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93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94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29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29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95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29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29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86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4" t="s">
        <v>96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129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29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4" t="s">
        <v>97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4" t="s">
        <v>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4" t="s">
        <v>99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4" t="s">
        <v>100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29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29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86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102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103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104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57"/>
      <c r="B37" s="57"/>
      <c r="C37" s="57"/>
      <c r="D37" s="57"/>
      <c r="E37" s="57"/>
      <c r="F37" s="57"/>
      <c r="G37" s="57"/>
      <c r="H37" s="57"/>
      <c r="I37" s="79" t="s">
        <v>105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7"/>
    </row>
    <row r="38" spans="1:102" s="10" customFormat="1" ht="101.25" customHeight="1">
      <c r="A38" s="48" t="s">
        <v>64</v>
      </c>
      <c r="B38" s="48"/>
      <c r="C38" s="48"/>
      <c r="D38" s="48"/>
      <c r="E38" s="48"/>
      <c r="F38" s="48"/>
      <c r="G38" s="48"/>
      <c r="H38" s="48"/>
      <c r="I38" s="50" t="s">
        <v>106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130">
        <v>1009.8200899999999</v>
      </c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130">
        <v>1009.8200899999999</v>
      </c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2"/>
    </row>
    <row r="39" spans="1:102" s="10" customFormat="1" ht="24" customHeight="1">
      <c r="A39" s="48" t="s">
        <v>66</v>
      </c>
      <c r="B39" s="48"/>
      <c r="C39" s="48"/>
      <c r="D39" s="48"/>
      <c r="E39" s="48"/>
      <c r="F39" s="48"/>
      <c r="G39" s="48"/>
      <c r="H39" s="48"/>
      <c r="I39" s="50" t="s">
        <v>107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2"/>
    </row>
    <row r="40" spans="1:102" s="10" customFormat="1" ht="39.75" customHeight="1">
      <c r="A40" s="57"/>
      <c r="B40" s="57"/>
      <c r="C40" s="57"/>
      <c r="D40" s="57"/>
      <c r="E40" s="57"/>
      <c r="F40" s="57"/>
      <c r="G40" s="57"/>
      <c r="H40" s="57"/>
      <c r="I40" s="59" t="s">
        <v>108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131">
        <f>BJ38+BJ15</f>
        <v>1077.8503779686826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131">
        <f>BJ40</f>
        <v>1077.8503779686826</v>
      </c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76" t="s">
        <v>112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 t="s">
        <v>113</v>
      </c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54" t="s">
        <v>114</v>
      </c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1.75" customHeight="1">
      <c r="A13" s="57" t="s">
        <v>61</v>
      </c>
      <c r="B13" s="57"/>
      <c r="C13" s="57"/>
      <c r="D13" s="57"/>
      <c r="E13" s="57"/>
      <c r="F13" s="57"/>
      <c r="G13" s="57"/>
      <c r="H13" s="58" t="s">
        <v>115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46">
        <v>0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>
        <v>0</v>
      </c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7"/>
    </row>
    <row r="14" spans="1:102" s="10" customFormat="1" ht="129" customHeight="1">
      <c r="A14" s="48" t="s">
        <v>64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1">
        <v>0</v>
      </c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>
        <v>0</v>
      </c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2"/>
    </row>
    <row r="15" spans="1:102" s="10" customFormat="1" ht="65.25" customHeight="1">
      <c r="A15" s="48" t="s">
        <v>66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1">
        <v>0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>
        <v>0</v>
      </c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BE17" sqref="BE17:CA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76" t="s">
        <v>112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 t="s">
        <v>120</v>
      </c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54" t="s">
        <v>121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54" t="s">
        <v>122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10" customFormat="1" ht="55.5" customHeight="1">
      <c r="A13" s="70" t="s">
        <v>61</v>
      </c>
      <c r="B13" s="70"/>
      <c r="C13" s="70"/>
      <c r="D13" s="70"/>
      <c r="E13" s="70"/>
      <c r="F13" s="70"/>
      <c r="G13" s="70"/>
      <c r="H13" s="93" t="s">
        <v>123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87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89" t="s">
        <v>124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89" t="s">
        <v>125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57"/>
      <c r="B16" s="57"/>
      <c r="C16" s="57"/>
      <c r="D16" s="57"/>
      <c r="E16" s="57"/>
      <c r="F16" s="57"/>
      <c r="G16" s="57"/>
      <c r="H16" s="91" t="s">
        <v>126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2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s="10" customFormat="1" ht="55.5" customHeight="1">
      <c r="A17" s="70" t="s">
        <v>64</v>
      </c>
      <c r="B17" s="70"/>
      <c r="C17" s="70"/>
      <c r="D17" s="70"/>
      <c r="E17" s="70"/>
      <c r="F17" s="70"/>
      <c r="G17" s="70"/>
      <c r="H17" s="93" t="s">
        <v>127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7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89" t="s">
        <v>124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89" t="s">
        <v>125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57"/>
      <c r="B20" s="57"/>
      <c r="C20" s="57"/>
      <c r="D20" s="57"/>
      <c r="E20" s="57"/>
      <c r="F20" s="57"/>
      <c r="G20" s="57"/>
      <c r="H20" s="91" t="s">
        <v>126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G21" sqref="CG21:CO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129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117" t="s">
        <v>131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116" t="s">
        <v>132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116" t="s">
        <v>133</v>
      </c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2"/>
      <c r="BX12" s="116" t="s">
        <v>134</v>
      </c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2" s="17" customFormat="1" ht="35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15" t="s">
        <v>124</v>
      </c>
      <c r="W13" s="115"/>
      <c r="X13" s="115"/>
      <c r="Y13" s="115"/>
      <c r="Z13" s="115"/>
      <c r="AA13" s="115"/>
      <c r="AB13" s="115"/>
      <c r="AC13" s="115"/>
      <c r="AD13" s="115"/>
      <c r="AE13" s="115" t="s">
        <v>125</v>
      </c>
      <c r="AF13" s="115"/>
      <c r="AG13" s="115"/>
      <c r="AH13" s="115"/>
      <c r="AI13" s="115"/>
      <c r="AJ13" s="115"/>
      <c r="AK13" s="115"/>
      <c r="AL13" s="115"/>
      <c r="AM13" s="115"/>
      <c r="AN13" s="115" t="s">
        <v>135</v>
      </c>
      <c r="AO13" s="115"/>
      <c r="AP13" s="115"/>
      <c r="AQ13" s="115"/>
      <c r="AR13" s="115"/>
      <c r="AS13" s="115"/>
      <c r="AT13" s="115"/>
      <c r="AU13" s="115"/>
      <c r="AV13" s="115"/>
      <c r="AW13" s="115" t="s">
        <v>124</v>
      </c>
      <c r="AX13" s="115"/>
      <c r="AY13" s="115"/>
      <c r="AZ13" s="115"/>
      <c r="BA13" s="115"/>
      <c r="BB13" s="115"/>
      <c r="BC13" s="115"/>
      <c r="BD13" s="115"/>
      <c r="BE13" s="115"/>
      <c r="BF13" s="115" t="s">
        <v>125</v>
      </c>
      <c r="BG13" s="115"/>
      <c r="BH13" s="115"/>
      <c r="BI13" s="115"/>
      <c r="BJ13" s="115"/>
      <c r="BK13" s="115"/>
      <c r="BL13" s="115"/>
      <c r="BM13" s="115"/>
      <c r="BN13" s="115"/>
      <c r="BO13" s="115" t="s">
        <v>135</v>
      </c>
      <c r="BP13" s="115"/>
      <c r="BQ13" s="115"/>
      <c r="BR13" s="115"/>
      <c r="BS13" s="115"/>
      <c r="BT13" s="115"/>
      <c r="BU13" s="115"/>
      <c r="BV13" s="115"/>
      <c r="BW13" s="115"/>
      <c r="BX13" s="115" t="s">
        <v>124</v>
      </c>
      <c r="BY13" s="115"/>
      <c r="BZ13" s="115"/>
      <c r="CA13" s="115"/>
      <c r="CB13" s="115"/>
      <c r="CC13" s="115"/>
      <c r="CD13" s="115"/>
      <c r="CE13" s="115"/>
      <c r="CF13" s="115"/>
      <c r="CG13" s="115" t="s">
        <v>125</v>
      </c>
      <c r="CH13" s="115"/>
      <c r="CI13" s="115"/>
      <c r="CJ13" s="115"/>
      <c r="CK13" s="115"/>
      <c r="CL13" s="115"/>
      <c r="CM13" s="115"/>
      <c r="CN13" s="115"/>
      <c r="CO13" s="115"/>
      <c r="CP13" s="115" t="s">
        <v>135</v>
      </c>
      <c r="CQ13" s="115"/>
      <c r="CR13" s="115"/>
      <c r="CS13" s="115"/>
      <c r="CT13" s="115"/>
      <c r="CU13" s="115"/>
      <c r="CV13" s="115"/>
      <c r="CW13" s="115"/>
      <c r="CX13" s="116"/>
    </row>
    <row r="14" spans="1:102" s="18" customFormat="1" ht="12.75">
      <c r="A14" s="112" t="s">
        <v>61</v>
      </c>
      <c r="B14" s="107"/>
      <c r="C14" s="107"/>
      <c r="D14" s="107"/>
      <c r="E14" s="107"/>
      <c r="F14" s="108"/>
      <c r="G14" s="113" t="s">
        <v>136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8"/>
    </row>
    <row r="15" spans="1:102" s="18" customFormat="1" ht="12.75">
      <c r="A15" s="109"/>
      <c r="B15" s="105"/>
      <c r="C15" s="105"/>
      <c r="D15" s="105"/>
      <c r="E15" s="105"/>
      <c r="F15" s="106"/>
      <c r="G15" s="110" t="s">
        <v>137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</row>
    <row r="16" spans="1:102" s="18" customFormat="1" ht="12.75">
      <c r="A16" s="102"/>
      <c r="B16" s="97"/>
      <c r="C16" s="97"/>
      <c r="D16" s="97"/>
      <c r="E16" s="97"/>
      <c r="F16" s="98"/>
      <c r="G16" s="103" t="s">
        <v>138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8"/>
    </row>
    <row r="17" spans="1:102" s="18" customFormat="1" ht="27.75" customHeight="1">
      <c r="A17" s="112" t="s">
        <v>64</v>
      </c>
      <c r="B17" s="107"/>
      <c r="C17" s="107"/>
      <c r="D17" s="107"/>
      <c r="E17" s="107"/>
      <c r="F17" s="108"/>
      <c r="G17" s="113" t="s">
        <v>139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8"/>
    </row>
    <row r="18" spans="1:102" s="18" customFormat="1" ht="12.75">
      <c r="A18" s="109"/>
      <c r="B18" s="105"/>
      <c r="C18" s="105"/>
      <c r="D18" s="105"/>
      <c r="E18" s="105"/>
      <c r="F18" s="106"/>
      <c r="G18" s="110" t="s">
        <v>137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6"/>
    </row>
    <row r="19" spans="1:102" s="18" customFormat="1" ht="12.75">
      <c r="A19" s="102"/>
      <c r="B19" s="97"/>
      <c r="C19" s="97"/>
      <c r="D19" s="97"/>
      <c r="E19" s="97"/>
      <c r="F19" s="98"/>
      <c r="G19" s="103" t="s">
        <v>140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8"/>
    </row>
    <row r="20" spans="1:102" s="18" customFormat="1" ht="29.25" customHeight="1">
      <c r="A20" s="112" t="s">
        <v>66</v>
      </c>
      <c r="B20" s="107"/>
      <c r="C20" s="107"/>
      <c r="D20" s="107"/>
      <c r="E20" s="107"/>
      <c r="F20" s="108"/>
      <c r="G20" s="113" t="s">
        <v>141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07"/>
      <c r="W20" s="107"/>
      <c r="X20" s="107"/>
      <c r="Y20" s="107"/>
      <c r="Z20" s="107"/>
      <c r="AA20" s="107"/>
      <c r="AB20" s="107"/>
      <c r="AC20" s="107"/>
      <c r="AD20" s="107"/>
      <c r="AE20" s="107">
        <v>1</v>
      </c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>
        <v>212.5</v>
      </c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>
        <f>42244.42/1000/1.18</f>
        <v>35.80035593220339</v>
      </c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8"/>
    </row>
    <row r="21" spans="1:102" s="18" customFormat="1" ht="12.75">
      <c r="A21" s="109"/>
      <c r="B21" s="105"/>
      <c r="C21" s="105"/>
      <c r="D21" s="105"/>
      <c r="E21" s="105"/>
      <c r="F21" s="106"/>
      <c r="G21" s="110" t="s">
        <v>137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6"/>
    </row>
    <row r="22" spans="1:102" s="18" customFormat="1" ht="12.75">
      <c r="A22" s="102"/>
      <c r="B22" s="97"/>
      <c r="C22" s="97"/>
      <c r="D22" s="97"/>
      <c r="E22" s="97"/>
      <c r="F22" s="98"/>
      <c r="G22" s="103" t="s">
        <v>142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8"/>
    </row>
    <row r="23" spans="1:102" s="18" customFormat="1" ht="29.25" customHeight="1">
      <c r="A23" s="112" t="s">
        <v>71</v>
      </c>
      <c r="B23" s="107"/>
      <c r="C23" s="107"/>
      <c r="D23" s="107"/>
      <c r="E23" s="107"/>
      <c r="F23" s="108"/>
      <c r="G23" s="113" t="s">
        <v>143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07"/>
      <c r="W23" s="107"/>
      <c r="X23" s="107"/>
      <c r="Y23" s="107"/>
      <c r="Z23" s="107"/>
      <c r="AA23" s="107"/>
      <c r="AB23" s="107"/>
      <c r="AC23" s="107"/>
      <c r="AD23" s="107"/>
      <c r="AE23" s="107">
        <v>1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>
        <v>1280</v>
      </c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>
        <f>261299/1000/1.18</f>
        <v>221.43983050847456</v>
      </c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8"/>
    </row>
    <row r="24" spans="1:102" s="18" customFormat="1" ht="12.75">
      <c r="A24" s="109"/>
      <c r="B24" s="105"/>
      <c r="C24" s="105"/>
      <c r="D24" s="105"/>
      <c r="E24" s="105"/>
      <c r="F24" s="106"/>
      <c r="G24" s="110" t="s">
        <v>137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6"/>
    </row>
    <row r="25" spans="1:102" s="18" customFormat="1" ht="12.75">
      <c r="A25" s="102"/>
      <c r="B25" s="97"/>
      <c r="C25" s="97"/>
      <c r="D25" s="97"/>
      <c r="E25" s="97"/>
      <c r="F25" s="98"/>
      <c r="G25" s="103" t="s">
        <v>142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8"/>
    </row>
    <row r="26" spans="1:102" s="18" customFormat="1" ht="12.75">
      <c r="A26" s="112" t="s">
        <v>73</v>
      </c>
      <c r="B26" s="107"/>
      <c r="C26" s="107"/>
      <c r="D26" s="107"/>
      <c r="E26" s="107"/>
      <c r="F26" s="108"/>
      <c r="G26" s="113" t="s">
        <v>144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8"/>
    </row>
    <row r="27" spans="1:102" s="18" customFormat="1" ht="12.75">
      <c r="A27" s="109"/>
      <c r="B27" s="105"/>
      <c r="C27" s="105"/>
      <c r="D27" s="105"/>
      <c r="E27" s="105"/>
      <c r="F27" s="106"/>
      <c r="G27" s="110" t="s">
        <v>137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6"/>
    </row>
    <row r="28" spans="1:102" s="18" customFormat="1" ht="12.75">
      <c r="A28" s="102"/>
      <c r="B28" s="97"/>
      <c r="C28" s="97"/>
      <c r="D28" s="97"/>
      <c r="E28" s="97"/>
      <c r="F28" s="98"/>
      <c r="G28" s="103" t="s">
        <v>142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8"/>
    </row>
    <row r="29" spans="1:102" s="18" customFormat="1" ht="27.75" customHeight="1">
      <c r="A29" s="99" t="s">
        <v>75</v>
      </c>
      <c r="B29" s="95"/>
      <c r="C29" s="95"/>
      <c r="D29" s="95"/>
      <c r="E29" s="95"/>
      <c r="F29" s="96"/>
      <c r="G29" s="100" t="s">
        <v>145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6"/>
    </row>
    <row r="30" ht="4.5" customHeight="1"/>
    <row r="31" spans="1:102" ht="30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94" t="s">
        <v>147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8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E23" sqref="BE23:BP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4" t="s">
        <v>129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</row>
    <row r="10" spans="1:102" s="6" customFormat="1" ht="36.75" customHeight="1">
      <c r="A10" s="125" t="s">
        <v>149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</row>
    <row r="11" ht="12" customHeight="1" hidden="1"/>
    <row r="12" spans="1:102" s="9" customFormat="1" ht="33.75" customHeight="1">
      <c r="A12" s="126" t="s">
        <v>150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40"/>
      <c r="AI12" s="54" t="s">
        <v>151</v>
      </c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76"/>
      <c r="BQ12" s="54" t="s">
        <v>133</v>
      </c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</row>
    <row r="13" spans="1:102" s="9" customFormat="1" ht="33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42"/>
      <c r="AI13" s="53" t="s">
        <v>124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125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 t="s">
        <v>135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 t="s">
        <v>124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125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135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4"/>
    </row>
    <row r="14" spans="1:102" s="10" customFormat="1" ht="15.75">
      <c r="A14" s="65" t="s">
        <v>61</v>
      </c>
      <c r="B14" s="65"/>
      <c r="C14" s="65"/>
      <c r="D14" s="65"/>
      <c r="E14" s="65"/>
      <c r="F14" s="65"/>
      <c r="G14" s="67" t="s">
        <v>136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137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57"/>
      <c r="B16" s="57"/>
      <c r="C16" s="57"/>
      <c r="D16" s="57"/>
      <c r="E16" s="57"/>
      <c r="F16" s="57"/>
      <c r="G16" s="64" t="s">
        <v>138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7"/>
    </row>
    <row r="17" spans="1:102" s="10" customFormat="1" ht="33.75" customHeight="1">
      <c r="A17" s="65" t="s">
        <v>64</v>
      </c>
      <c r="B17" s="65"/>
      <c r="C17" s="65"/>
      <c r="D17" s="65"/>
      <c r="E17" s="65"/>
      <c r="F17" s="65"/>
      <c r="G17" s="67" t="s">
        <v>152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137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57"/>
      <c r="B19" s="57"/>
      <c r="C19" s="57"/>
      <c r="D19" s="57"/>
      <c r="E19" s="57"/>
      <c r="F19" s="57"/>
      <c r="G19" s="64" t="s">
        <v>140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0" customFormat="1" ht="33.75" customHeight="1">
      <c r="A20" s="65" t="s">
        <v>66</v>
      </c>
      <c r="B20" s="65"/>
      <c r="C20" s="65"/>
      <c r="D20" s="65"/>
      <c r="E20" s="65"/>
      <c r="F20" s="65"/>
      <c r="G20" s="67" t="s">
        <v>141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137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57"/>
      <c r="B22" s="57"/>
      <c r="C22" s="57"/>
      <c r="D22" s="57"/>
      <c r="E22" s="57"/>
      <c r="F22" s="57"/>
      <c r="G22" s="64" t="s">
        <v>153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0" customFormat="1" ht="33.75" customHeight="1">
      <c r="A23" s="65" t="s">
        <v>71</v>
      </c>
      <c r="B23" s="65"/>
      <c r="C23" s="65"/>
      <c r="D23" s="65"/>
      <c r="E23" s="65"/>
      <c r="F23" s="65"/>
      <c r="G23" s="67" t="s">
        <v>143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137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57"/>
      <c r="B25" s="57"/>
      <c r="C25" s="57"/>
      <c r="D25" s="57"/>
      <c r="E25" s="57"/>
      <c r="F25" s="57"/>
      <c r="G25" s="64" t="s">
        <v>153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</row>
    <row r="26" spans="1:102" s="10" customFormat="1" ht="16.5" customHeight="1">
      <c r="A26" s="65" t="s">
        <v>73</v>
      </c>
      <c r="B26" s="65"/>
      <c r="C26" s="65"/>
      <c r="D26" s="65"/>
      <c r="E26" s="65"/>
      <c r="F26" s="65"/>
      <c r="G26" s="67" t="s">
        <v>144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137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57"/>
      <c r="B28" s="57"/>
      <c r="C28" s="57"/>
      <c r="D28" s="57"/>
      <c r="E28" s="57"/>
      <c r="F28" s="57"/>
      <c r="G28" s="64" t="s">
        <v>153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2"/>
    </row>
    <row r="30" ht="14.25" customHeight="1" hidden="1"/>
    <row r="31" spans="1:102" s="1" customFormat="1" ht="28.5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94" t="s">
        <v>147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