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70" yWindow="65416" windowWidth="11460" windowHeight="9750" activeTab="0"/>
  </bookViews>
  <sheets>
    <sheet name="п.Правохеттинск. промзона " sheetId="1" r:id="rId1"/>
    <sheet name="п.Правохетинск. тепло " sheetId="2" r:id="rId2"/>
    <sheet name="п.Правохетт. теплоносит." sheetId="3" r:id="rId3"/>
    <sheet name="п.Пангоды теплоносит." sheetId="4" r:id="rId4"/>
    <sheet name="п.Пангоды промз. тепло " sheetId="5" r:id="rId5"/>
    <sheet name="п.Пангоды пром теплоносит" sheetId="6" r:id="rId6"/>
    <sheet name="п.Пангоды тепло " sheetId="7" r:id="rId7"/>
    <sheet name="теплоносит.п.Заполярн " sheetId="8" r:id="rId8"/>
    <sheet name="п.Заполярный тепло" sheetId="9" r:id="rId9"/>
  </sheets>
  <definedNames>
    <definedName name="TABLE" localSheetId="8">'п.Заполярный тепло'!$A$12:$B$49</definedName>
    <definedName name="TABLE" localSheetId="5">'п.Пангоды пром теплоносит'!$A$12:$B$48</definedName>
    <definedName name="TABLE" localSheetId="4">'п.Пангоды промз. тепло '!$A$12:$B$53</definedName>
    <definedName name="TABLE" localSheetId="6">'п.Пангоды тепло '!$A$12:$B$53</definedName>
    <definedName name="TABLE" localSheetId="3">'п.Пангоды теплоносит.'!$A$12:$B$48</definedName>
    <definedName name="TABLE" localSheetId="1">'п.Правохетинск. тепло '!$A$12:$B$49</definedName>
    <definedName name="TABLE" localSheetId="2">'п.Правохетт. теплоносит.'!$A$12:$B$53</definedName>
    <definedName name="TABLE" localSheetId="0">'п.Правохеттинск. промзона '!$A$12:$B$50</definedName>
    <definedName name="TABLE" localSheetId="7">'теплоносит.п.Заполярн '!$A$12:$B$49</definedName>
    <definedName name="_xlnm.Print_Area" localSheetId="8">'п.Заполярный тепло'!$A$1:$B$64</definedName>
    <definedName name="_xlnm.Print_Area" localSheetId="5">'п.Пангоды пром теплоносит'!$A$1:$B$64</definedName>
    <definedName name="_xlnm.Print_Area" localSheetId="4">'п.Пангоды промз. тепло '!$A$1:$B$74</definedName>
    <definedName name="_xlnm.Print_Area" localSheetId="6">'п.Пангоды тепло '!$A$1:$B$74</definedName>
    <definedName name="_xlnm.Print_Area" localSheetId="3">'п.Пангоды теплоносит.'!$A$1:$B$64</definedName>
    <definedName name="_xlnm.Print_Area" localSheetId="1">'п.Правохетинск. тепло '!$A$1:$B$66</definedName>
    <definedName name="_xlnm.Print_Area" localSheetId="2">'п.Правохетт. теплоносит.'!$A$1:$B$74</definedName>
    <definedName name="_xlnm.Print_Area" localSheetId="0">'п.Правохеттинск. промзона '!$A$1:$B$68</definedName>
    <definedName name="_xlnm.Print_Area" localSheetId="7">'теплоносит.п.Заполярн '!$A$1:$B$67</definedName>
  </definedNames>
  <calcPr fullCalcOnLoad="1"/>
</workbook>
</file>

<file path=xl/sharedStrings.xml><?xml version="1.0" encoding="utf-8"?>
<sst xmlns="http://schemas.openxmlformats.org/spreadsheetml/2006/main" count="526" uniqueCount="90">
  <si>
    <t>Наименование организации, (филиала), МО, ИНН, КПП</t>
  </si>
  <si>
    <t xml:space="preserve">ФОРМЫ ПРЕДОСТАВЛЕНИЯ ИНФОРМАЦИИ, ПОДЛЕЖАЩЕЙ РАСКРЫТИЮ, ТЕПЛОСНАБЖАЮЩИМИ, ТЕПЛОСЕТЕВЫМИ ОРГАНИЗАЦИЯМИ </t>
  </si>
  <si>
    <t>8) тепловая нагрузка по договорам, заключенным в рамках осуществления регулируемых видов деятельности (Гкал/ч)</t>
  </si>
  <si>
    <t>Период осуществления финансово-хозяйственной деятельности (год)</t>
  </si>
  <si>
    <t>1) Выручка от регулируемой деятельности (тыс. рублей) с разбивкой по видам деятельности</t>
  </si>
  <si>
    <t xml:space="preserve">2. Себестоимость производимых товаров (оказываемых услуг) по регулируемому виду деятельности (тыс.рублей), включая:                                  </t>
  </si>
  <si>
    <t>а) расходы на покупаемую тепловую энергию (мощность), теплоноситель;</t>
  </si>
  <si>
    <t>б) расходы на топливо с указанием по каждому виду топлива стоимости (за единицу объема), объема и способа его приобретения, стоимости его доставки;</t>
  </si>
  <si>
    <t>в) 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энергии;</t>
  </si>
  <si>
    <t>г) расходы на приобретение холодной воды, используемой в технологическом процессе;</t>
  </si>
  <si>
    <t>д) расходы на химические реагенты, используемые в технологическом процессе;</t>
  </si>
  <si>
    <t>е) расходы на оплату труда и отчисления на социальные нужды основного производственного персонала;</t>
  </si>
  <si>
    <t>ж) расходы на оплату труда и отчисления на социальные нужды административно-управленческого персонала;</t>
  </si>
  <si>
    <t>з) расходы на амортизацию основных производственных средств;</t>
  </si>
  <si>
    <t>и) расходы на аренду имущества, используемого для осуществления регулируемого вида деятельности;</t>
  </si>
  <si>
    <t>к) общепроизводственные расходы, в том числе отнесенные к ним расходы на текущий и капитальный ремонт;</t>
  </si>
  <si>
    <t>л) общехозяйственные расходы, в том числе отнесенные к ним расходы на текущий и капитальный ремонт;</t>
  </si>
  <si>
    <t>н) прочие расходы, которые подлежат отнесению на регулируемые виды деятельности в соответствии с законодательством Российской Федерации;</t>
  </si>
  <si>
    <t>3) 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</si>
  <si>
    <t>6)годовая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</si>
  <si>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5) валовая прибыль (убытки) от реализации товаров и оказания услуг по регулируемому виду деятельности                 (тыс. рублей)</t>
  </si>
  <si>
    <t xml:space="preserve">м) расходы на капитальный и текущий ремонт основных производственных средств </t>
  </si>
  <si>
    <t>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расходов);</t>
  </si>
  <si>
    <t>4) сведения об изменении стоимости основных фондов, в том числе за счет ввода в эксплуатацию                                        (вывода из эксплуатации), их переоценки (тыс. рублей)</t>
  </si>
  <si>
    <t>9) объем вырабатываемой регулируемой организацией тепловой энергии в рамках осуществления регулируемых видов деятельности (тыс. Гкал)</t>
  </si>
  <si>
    <t>10) объем приобретаемой регулируемой организацией тепловой энергии в рамках осуществления регулируемых видов деятельности (тыс. Гкал)</t>
  </si>
  <si>
    <t xml:space="preserve">11)  объем тепловой энергии, отпускаемой потребителям, по договорам, заключенным в рамках осуществления регулируемых видов деятельности (тыс. Гкал), в том числе:
- определенном по приборам учета (тыс. Гкал),
-определенном расчетным путем (нормативам потребления коммунальных услуг) (тыс. Гкал)
</t>
  </si>
  <si>
    <t>12) нормативы технологических потерь при передаче тепловой энергии, теплоносителя по тепловым сетям, утвержденные уполномоченным органом (Ккал/ч.мес.)</t>
  </si>
  <si>
    <t>13) фактический объем потерь при передаче тепловой энергии (тыс. Гкал)</t>
  </si>
  <si>
    <t>14) среднесписочная численность основного производственного персонала (человек)</t>
  </si>
  <si>
    <t>15) среднесписочная численность административно-управленческого персонала (человек)</t>
  </si>
  <si>
    <t>17) 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(тыс. кВт·ч/Гкал)</t>
  </si>
  <si>
    <t>18) 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регулируемых видов деятельности (куб. м/Гкал)</t>
  </si>
  <si>
    <t xml:space="preserve">Форма 4.8. Информация об основных показателях 
финансово-хозяйственной деятельности
регулируемой организации (в части регулируемой деятельности)
</t>
  </si>
  <si>
    <t xml:space="preserve">Формы 4.8 заполняется  на основании бухгалтерской и статистической отчетности регулируемой организации. </t>
  </si>
  <si>
    <t>При заполнении пункта 6 формы 4.8 указывается ссылка на официальном сайте регулируемой организации в информационно-телекоммуникационной сети "Интернет" на годовую бухгалтерскую отчетность, включая бухгалтерский баланс и приложения к нему.</t>
  </si>
  <si>
    <t>Формы 4.8, 4.10, 4.10.1, 4.10.2, 4.10.3, пункты с 1 по 5 формы 4.9  предоставляются регулируемой организацией не позднее 30 календарных дней со дня направления годового бухгалтерского баланса в налоговые органы.</t>
  </si>
  <si>
    <t>Регулируемые организации, не осуществляющие сдачу годового бухгалтерского баланса в налоговые органы, предоставляют формы 4.8, 4.10, 4.10.1, 4.10.2, 4.10.3, пункты с 1 по 5 формы 4.9 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органы.</t>
  </si>
  <si>
    <t>В случае если в раскрываемой информации произошли изменения, сведения об этих изменениях предоставляются в течение 10 календарных дней со дня изменения информации.</t>
  </si>
  <si>
    <t>Регулируемые организации в течение 10 дней со дня размещения информации на своем официальном сайте в сети "Интернет" сообщают в департамент о раскрытии соответствующей информации с указанием адреса страницы сайта в сети "Интернет", на которой размещена эта информация.</t>
  </si>
  <si>
    <t>Приложение 1
к приказу департамента тарифной политики, энергетики и жилищно-коммунального комплекса Ямало-Ненецкого автономного округ от «14» сентября 2017 года № 83-т</t>
  </si>
  <si>
    <t xml:space="preserve">ООО "Газпром энерго" Надымский филиал </t>
  </si>
  <si>
    <t>п.Заполярный</t>
  </si>
  <si>
    <t>ИНН 7736186950  КПП 890302001</t>
  </si>
  <si>
    <t>2017 год</t>
  </si>
  <si>
    <t xml:space="preserve">Покупка тепловой энергии договор № NY01140111-000-000 от  10/04/2015г. c ООО "Газпром трансгаз Югорск" (на сумму 8 825 тыс.руб. (100%)) </t>
  </si>
  <si>
    <t>-</t>
  </si>
  <si>
    <t xml:space="preserve"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 (Гкал/ч):
-котельная № 13
-
</t>
  </si>
  <si>
    <t>Природный газ, тыс. руб.</t>
  </si>
  <si>
    <t>Количество, тыс. куб. м</t>
  </si>
  <si>
    <t>Цена за 1 000 куб. м.</t>
  </si>
  <si>
    <t>Средневзвешенный тариф на энергию, руб/кВт.ч</t>
  </si>
  <si>
    <t>Объем энергии, тыс.кВт.ч</t>
  </si>
  <si>
    <t>- котельная № 13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</si>
  <si>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                       (кг у. т./Гкал):
</t>
  </si>
  <si>
    <t>4,093 тыс.Гкал</t>
  </si>
  <si>
    <t>http://gazpromenergo.gazprom.ru/investors/1/2018/</t>
  </si>
  <si>
    <t>п.Заполярный (теплоноситель)</t>
  </si>
  <si>
    <t>0*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</si>
  <si>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                       (кг у. т./Гкал):
- котельная № 13
-
</t>
  </si>
  <si>
    <t>Примечание*-  Поставщиком тепловой энергии и теплоносителя в п.Заполярный является Ныдинское ЛПУ МГ ООО «Газпром трансгаз Югорск». Покупку тепловой энергии и теплоносителя осуществляется в рамках действующего договора поставки тепловой энергии между Надымским филиалом ООО «Газпром энерго» и Ныдинским ЛПУ МГ ООО «Газпром трансгаз Югорск». В связи с отсутствием необходимости реализации теплоносителя в отчётном периоде покупка по договору поставки тепловой энергии не производилась.</t>
  </si>
  <si>
    <t xml:space="preserve">п. Пангоды </t>
  </si>
  <si>
    <t>договор на поставку газа № 63-5-65-2755/13 от 12.09.2012 с ЗАО" Межрегион газ Север" на сумму 44 648 тыс.руб.(50,0% от общего объема );                                                           договор 16/2011  от 01.01.2011  с ОАО "Тюменская энергосбытовая компания"на покупку  электрической энергии на собственные нужды на сумму  20 908 тыс.руб.(26,4% от общего объема )</t>
  </si>
  <si>
    <t xml:space="preserve">7) 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  (Гкал/ч):
-
</t>
  </si>
  <si>
    <t>котельная № 2 "ДЕ"</t>
  </si>
  <si>
    <t>котельная № 3 "72 МВт"</t>
  </si>
  <si>
    <t>котельная № 4 "АБА"</t>
  </si>
  <si>
    <t>котельная № 10 "ДСУ"</t>
  </si>
  <si>
    <t>котельная № 11 "ФЖК"</t>
  </si>
  <si>
    <t>23,458 тыс.Гкал</t>
  </si>
  <si>
    <t xml:space="preserve">16) удельный расход условного топлива на единицу тепловой энергии, отпускаемой в тепловую сеть, с разбивкой по источникам тепловой энергии, используемым для осуществления регулируемых видов деятельности                        (кг у. т./Гкал):
-
</t>
  </si>
  <si>
    <t>п. Пангоды промзона (теплоноситель)</t>
  </si>
  <si>
    <t xml:space="preserve">11)  объем тепловой энергии, отпускаемой потребителям, по договорам, заключенным в рамках осуществления регулируемых видов деятельности (тыс. м3), в том числе:
- определенном по приборам учета (тыс. м3),
-определенном расчетным путем (нормативам потребления коммунальных услуг) (тыс. м3)
</t>
  </si>
  <si>
    <t xml:space="preserve">п. Пангоды промзона </t>
  </si>
  <si>
    <t>котельная № 1 "ДКВР"</t>
  </si>
  <si>
    <t>котельная № 5 "УПГРС"</t>
  </si>
  <si>
    <t>котельная № 6 "РСУ"</t>
  </si>
  <si>
    <t>котельная № 7 "ПбПТОиК"</t>
  </si>
  <si>
    <t>котельная № 12 "ВЖК"</t>
  </si>
  <si>
    <t>7,292 тыс.Гкал</t>
  </si>
  <si>
    <t>п. Пангоды  (теплоноситель)</t>
  </si>
  <si>
    <t>п. Правохеттинский  (теплоноситель)</t>
  </si>
  <si>
    <t xml:space="preserve">п. Правохеттинский </t>
  </si>
  <si>
    <t>нет</t>
  </si>
  <si>
    <t>котельная № 15 "ДЕВ"</t>
  </si>
  <si>
    <t>5,487 тыс.Гкал</t>
  </si>
  <si>
    <t xml:space="preserve">п. Правохеттинский промзона </t>
  </si>
  <si>
    <t>котельная № 15 "УМТСиК"</t>
  </si>
  <si>
    <t>котельная № 16 "ГСМ"</t>
  </si>
  <si>
    <t>нет сетей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</si>
</sst>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#,##0.0"/>
    <numFmt numFmtId="179" formatCode="#,##0.000"/>
    <numFmt numFmtId="180" formatCode="#,##0.0000"/>
  </numFmts>
  <fonts count="51">
    <font>
      <sz val="10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/>
    </xf>
    <xf numFmtId="0" fontId="1" fillId="33" borderId="10" xfId="53" applyFont="1" applyFill="1" applyBorder="1" applyAlignment="1" applyProtection="1">
      <alignment vertical="center" wrapText="1"/>
      <protection/>
    </xf>
    <xf numFmtId="0" fontId="1" fillId="0" borderId="11" xfId="0" applyFont="1" applyBorder="1" applyAlignment="1">
      <alignment horizontal="left" vertical="top" wrapText="1"/>
    </xf>
    <xf numFmtId="4" fontId="48" fillId="0" borderId="0" xfId="0" applyNumberFormat="1" applyFont="1" applyFill="1" applyAlignment="1">
      <alignment horizontal="left" wrapText="1"/>
    </xf>
    <xf numFmtId="4" fontId="1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0" applyNumberFormat="1" applyFont="1" applyBorder="1" applyAlignment="1">
      <alignment horizontal="center" vertical="top"/>
    </xf>
    <xf numFmtId="180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justify" vertical="top" wrapText="1"/>
    </xf>
    <xf numFmtId="4" fontId="34" fillId="34" borderId="10" xfId="42" applyNumberForma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top"/>
    </xf>
    <xf numFmtId="179" fontId="1" fillId="34" borderId="10" xfId="0" applyNumberFormat="1" applyFont="1" applyFill="1" applyBorder="1" applyAlignment="1">
      <alignment horizontal="center" vertical="top"/>
    </xf>
    <xf numFmtId="0" fontId="48" fillId="0" borderId="0" xfId="0" applyFont="1" applyFill="1" applyAlignment="1">
      <alignment horizontal="left" wrapText="1"/>
    </xf>
    <xf numFmtId="0" fontId="1" fillId="0" borderId="0" xfId="0" applyFont="1" applyBorder="1" applyAlignment="1">
      <alignment horizontal="righ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3" fontId="48" fillId="0" borderId="0" xfId="0" applyNumberFormat="1" applyFont="1" applyFill="1" applyAlignment="1">
      <alignment horizontal="left" wrapText="1"/>
    </xf>
    <xf numFmtId="3" fontId="1" fillId="0" borderId="0" xfId="0" applyNumberFormat="1" applyFont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3" fontId="1" fillId="0" borderId="11" xfId="0" applyNumberFormat="1" applyFont="1" applyBorder="1" applyAlignment="1">
      <alignment horizontal="center" vertical="center"/>
    </xf>
    <xf numFmtId="179" fontId="1" fillId="0" borderId="10" xfId="0" applyNumberFormat="1" applyFont="1" applyBorder="1" applyAlignment="1">
      <alignment horizontal="center" vertical="top" wrapText="1"/>
    </xf>
    <xf numFmtId="178" fontId="1" fillId="0" borderId="10" xfId="0" applyNumberFormat="1" applyFont="1" applyBorder="1" applyAlignment="1">
      <alignment horizontal="center" vertical="top"/>
    </xf>
    <xf numFmtId="4" fontId="6" fillId="0" borderId="11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top"/>
    </xf>
    <xf numFmtId="3" fontId="34" fillId="34" borderId="10" xfId="42" applyNumberForma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justify" vertical="top" wrapText="1"/>
    </xf>
    <xf numFmtId="4" fontId="1" fillId="0" borderId="11" xfId="0" applyNumberFormat="1" applyFont="1" applyFill="1" applyBorder="1" applyAlignment="1">
      <alignment horizontal="center" vertical="top"/>
    </xf>
    <xf numFmtId="179" fontId="1" fillId="0" borderId="11" xfId="0" applyNumberFormat="1" applyFont="1" applyFill="1" applyBorder="1" applyAlignment="1">
      <alignment horizontal="center" vertical="top"/>
    </xf>
    <xf numFmtId="179" fontId="1" fillId="0" borderId="11" xfId="0" applyNumberFormat="1" applyFont="1" applyFill="1" applyBorder="1" applyAlignment="1">
      <alignment horizontal="center" vertical="center" wrapText="1"/>
    </xf>
    <xf numFmtId="179" fontId="1" fillId="34" borderId="10" xfId="0" applyNumberFormat="1" applyFont="1" applyFill="1" applyBorder="1" applyAlignment="1">
      <alignment horizontal="center" vertical="center"/>
    </xf>
    <xf numFmtId="179" fontId="1" fillId="0" borderId="10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/>
    </xf>
    <xf numFmtId="4" fontId="1" fillId="34" borderId="10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top"/>
    </xf>
    <xf numFmtId="4" fontId="49" fillId="0" borderId="11" xfId="0" applyNumberFormat="1" applyFont="1" applyFill="1" applyBorder="1" applyAlignment="1">
      <alignment horizontal="center" vertical="top"/>
    </xf>
    <xf numFmtId="179" fontId="49" fillId="0" borderId="11" xfId="0" applyNumberFormat="1" applyFont="1" applyFill="1" applyBorder="1" applyAlignment="1">
      <alignment horizontal="center" vertical="top"/>
    </xf>
    <xf numFmtId="4" fontId="1" fillId="0" borderId="11" xfId="0" applyNumberFormat="1" applyFont="1" applyFill="1" applyBorder="1" applyAlignment="1">
      <alignment horizontal="center" vertical="center" wrapText="1"/>
    </xf>
    <xf numFmtId="4" fontId="49" fillId="34" borderId="10" xfId="0" applyNumberFormat="1" applyFont="1" applyFill="1" applyBorder="1" applyAlignment="1">
      <alignment horizontal="center"/>
    </xf>
    <xf numFmtId="4" fontId="49" fillId="0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top"/>
    </xf>
    <xf numFmtId="4" fontId="1" fillId="34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justify" vertical="top" wrapText="1"/>
    </xf>
    <xf numFmtId="4" fontId="1" fillId="34" borderId="11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horizontal="justify"/>
    </xf>
    <xf numFmtId="0" fontId="48" fillId="0" borderId="0" xfId="0" applyFont="1" applyAlignment="1">
      <alignment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48" fillId="0" borderId="0" xfId="0" applyFont="1" applyAlignment="1">
      <alignment horizontal="justify" vertical="center"/>
    </xf>
    <xf numFmtId="0" fontId="50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Вода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gazpromenergo.gazprom.ru/investors/1/2018/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65"/>
  <sheetViews>
    <sheetView tabSelected="1" view="pageBreakPreview" zoomScaleSheetLayoutView="100" zoomScalePageLayoutView="0" workbookViewId="0" topLeftCell="A1">
      <selection activeCell="A6" sqref="A6:B6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86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21">
        <v>19782</v>
      </c>
    </row>
    <row r="14" spans="1:2" ht="48.75" customHeight="1">
      <c r="A14" s="7" t="s">
        <v>5</v>
      </c>
      <c r="B14" s="11">
        <v>23695.15</v>
      </c>
    </row>
    <row r="15" spans="1:2" ht="33" customHeight="1">
      <c r="A15" s="7" t="s">
        <v>6</v>
      </c>
      <c r="B15" s="21">
        <v>0</v>
      </c>
    </row>
    <row r="16" spans="1:2" ht="50.25" customHeight="1">
      <c r="A16" s="5" t="s">
        <v>7</v>
      </c>
      <c r="B16" s="21">
        <v>1186</v>
      </c>
    </row>
    <row r="17" spans="1:2" ht="18" customHeight="1">
      <c r="A17" s="6" t="s">
        <v>48</v>
      </c>
      <c r="B17" s="21">
        <f>B16</f>
        <v>1186</v>
      </c>
    </row>
    <row r="18" spans="1:2" ht="17.25" customHeight="1">
      <c r="A18" s="6" t="s">
        <v>49</v>
      </c>
      <c r="B18" s="21">
        <v>341</v>
      </c>
    </row>
    <row r="19" spans="1:2" ht="21" customHeight="1">
      <c r="A19" s="6" t="s">
        <v>50</v>
      </c>
      <c r="B19" s="21">
        <f>B16/B18*1000</f>
        <v>3478.0058651026393</v>
      </c>
    </row>
    <row r="20" spans="1:2" ht="66.75" customHeight="1">
      <c r="A20" s="38" t="s">
        <v>8</v>
      </c>
      <c r="B20" s="39">
        <v>820</v>
      </c>
    </row>
    <row r="21" spans="1:2" ht="18.75" customHeight="1">
      <c r="A21" s="12" t="s">
        <v>51</v>
      </c>
      <c r="B21" s="40">
        <f>B20/B22</f>
        <v>4.112955810804032</v>
      </c>
    </row>
    <row r="22" spans="1:2" ht="20.25" customHeight="1">
      <c r="A22" s="12" t="s">
        <v>52</v>
      </c>
      <c r="B22" s="11">
        <v>199.37</v>
      </c>
    </row>
    <row r="23" spans="1:2" ht="34.5" customHeight="1">
      <c r="A23" s="8" t="s">
        <v>9</v>
      </c>
      <c r="B23" s="21">
        <v>906</v>
      </c>
    </row>
    <row r="24" spans="1:2" ht="32.25" customHeight="1">
      <c r="A24" s="8" t="s">
        <v>10</v>
      </c>
      <c r="B24" s="41">
        <v>0</v>
      </c>
    </row>
    <row r="25" spans="1:2" ht="18" customHeight="1">
      <c r="A25" s="69" t="s">
        <v>11</v>
      </c>
      <c r="B25" s="21">
        <f>10138-2255</f>
        <v>7883</v>
      </c>
    </row>
    <row r="26" spans="1:2" ht="17.25" customHeight="1">
      <c r="A26" s="69"/>
      <c r="B26" s="21">
        <v>2507</v>
      </c>
    </row>
    <row r="27" spans="1:2" ht="18" customHeight="1">
      <c r="A27" s="69" t="s">
        <v>12</v>
      </c>
      <c r="B27" s="21">
        <f>2088-159</f>
        <v>1929</v>
      </c>
    </row>
    <row r="28" spans="1:2" ht="15.75" customHeight="1">
      <c r="A28" s="69"/>
      <c r="B28" s="21">
        <v>439</v>
      </c>
    </row>
    <row r="29" spans="1:2" ht="32.25" customHeight="1">
      <c r="A29" s="8" t="s">
        <v>13</v>
      </c>
      <c r="B29" s="21">
        <v>15</v>
      </c>
    </row>
    <row r="30" spans="1:2" ht="32.25" customHeight="1">
      <c r="A30" s="8" t="s">
        <v>14</v>
      </c>
      <c r="B30" s="21">
        <v>1786</v>
      </c>
    </row>
    <row r="31" spans="1:2" ht="33" customHeight="1">
      <c r="A31" s="7" t="s">
        <v>15</v>
      </c>
      <c r="B31" s="21">
        <v>0</v>
      </c>
    </row>
    <row r="32" spans="1:2" ht="33" customHeight="1">
      <c r="A32" s="7" t="s">
        <v>16</v>
      </c>
      <c r="B32" s="21">
        <f>530+992.15</f>
        <v>1522.15</v>
      </c>
    </row>
    <row r="33" spans="1:2" ht="18" customHeight="1">
      <c r="A33" s="70" t="s">
        <v>21</v>
      </c>
      <c r="B33" s="21">
        <v>0</v>
      </c>
    </row>
    <row r="34" spans="1:2" ht="15.75" customHeight="1">
      <c r="A34" s="71"/>
      <c r="B34" s="21">
        <v>0</v>
      </c>
    </row>
    <row r="35" spans="1:2" ht="141.75" customHeight="1">
      <c r="A35" s="9" t="s">
        <v>22</v>
      </c>
      <c r="B35" s="42" t="s">
        <v>83</v>
      </c>
    </row>
    <row r="36" spans="1:2" ht="49.5" customHeight="1">
      <c r="A36" s="7" t="s">
        <v>17</v>
      </c>
      <c r="B36" s="43">
        <f>B14-B15-B16-B20-B23-B24-B25-B26-B27-B28-B29-B30-B31-B32-B33-B34</f>
        <v>4702.000000000002</v>
      </c>
    </row>
    <row r="37" spans="1:2" ht="81.75" customHeight="1">
      <c r="A37" s="7" t="s">
        <v>18</v>
      </c>
      <c r="B37" s="43" t="s">
        <v>46</v>
      </c>
    </row>
    <row r="38" spans="1:2" ht="48" customHeight="1">
      <c r="A38" s="10" t="s">
        <v>23</v>
      </c>
      <c r="B38" s="29">
        <v>-11.916</v>
      </c>
    </row>
    <row r="39" spans="1:2" ht="48.75" customHeight="1">
      <c r="A39" s="10" t="s">
        <v>20</v>
      </c>
      <c r="B39" s="21">
        <f>B13-B14</f>
        <v>-3913.1500000000015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46">
        <v>5.34</v>
      </c>
    </row>
    <row r="42" spans="1:2" ht="22.5" customHeight="1">
      <c r="A42" s="64" t="s">
        <v>87</v>
      </c>
      <c r="B42" s="48">
        <v>2.76</v>
      </c>
    </row>
    <row r="43" spans="1:2" ht="22.5" customHeight="1">
      <c r="A43" s="64" t="s">
        <v>88</v>
      </c>
      <c r="B43" s="48">
        <v>2.58</v>
      </c>
    </row>
    <row r="44" spans="1:2" ht="34.5" customHeight="1">
      <c r="A44" s="10" t="s">
        <v>2</v>
      </c>
      <c r="B44" s="48">
        <v>0.4</v>
      </c>
    </row>
    <row r="45" spans="1:2" ht="50.25" customHeight="1">
      <c r="A45" s="7" t="s">
        <v>24</v>
      </c>
      <c r="B45" s="49">
        <v>2.799</v>
      </c>
    </row>
    <row r="46" spans="1:2" ht="51" customHeight="1">
      <c r="A46" s="7" t="s">
        <v>25</v>
      </c>
      <c r="B46" s="48">
        <v>0</v>
      </c>
    </row>
    <row r="47" spans="1:2" ht="44.25" customHeight="1">
      <c r="A47" s="72" t="s">
        <v>26</v>
      </c>
      <c r="B47" s="50">
        <v>2.726</v>
      </c>
    </row>
    <row r="48" spans="1:2" ht="30" customHeight="1">
      <c r="A48" s="72"/>
      <c r="B48" s="51">
        <f>B47</f>
        <v>2.726</v>
      </c>
    </row>
    <row r="49" spans="1:2" ht="34.5" customHeight="1">
      <c r="A49" s="72"/>
      <c r="B49" s="51">
        <v>0</v>
      </c>
    </row>
    <row r="50" spans="1:2" ht="52.5" customHeight="1">
      <c r="A50" s="7" t="s">
        <v>27</v>
      </c>
      <c r="B50" s="25" t="s">
        <v>89</v>
      </c>
    </row>
    <row r="51" spans="1:2" ht="39" customHeight="1">
      <c r="A51" s="6" t="s">
        <v>28</v>
      </c>
      <c r="B51" s="52">
        <v>0.043</v>
      </c>
    </row>
    <row r="52" spans="1:2" ht="36.75" customHeight="1">
      <c r="A52" s="6" t="s">
        <v>29</v>
      </c>
      <c r="B52" s="26">
        <v>9</v>
      </c>
    </row>
    <row r="53" spans="1:2" ht="39.75" customHeight="1">
      <c r="A53" s="6" t="s">
        <v>30</v>
      </c>
      <c r="B53" s="26">
        <v>0.93</v>
      </c>
    </row>
    <row r="54" spans="1:2" ht="84" customHeight="1">
      <c r="A54" s="10" t="s">
        <v>70</v>
      </c>
      <c r="B54" s="26">
        <v>140.25</v>
      </c>
    </row>
    <row r="55" spans="1:2" s="3" customFormat="1" ht="24.75" customHeight="1">
      <c r="A55" s="64" t="s">
        <v>87</v>
      </c>
      <c r="B55" s="26">
        <v>133.15</v>
      </c>
    </row>
    <row r="56" spans="1:2" s="3" customFormat="1" ht="25.5" customHeight="1">
      <c r="A56" s="64" t="s">
        <v>88</v>
      </c>
      <c r="B56" s="26">
        <v>147.35</v>
      </c>
    </row>
    <row r="57" spans="1:2" ht="77.25" customHeight="1">
      <c r="A57" s="6" t="s">
        <v>31</v>
      </c>
      <c r="B57" s="26">
        <v>71.23</v>
      </c>
    </row>
    <row r="58" spans="1:2" ht="81" customHeight="1">
      <c r="A58" s="6" t="s">
        <v>32</v>
      </c>
      <c r="B58" s="26">
        <v>1.21</v>
      </c>
    </row>
    <row r="60" spans="1:2" ht="27" customHeight="1">
      <c r="A60" s="73" t="s">
        <v>34</v>
      </c>
      <c r="B60" s="74"/>
    </row>
    <row r="61" spans="1:2" ht="57" customHeight="1">
      <c r="A61" s="73" t="s">
        <v>35</v>
      </c>
      <c r="B61" s="74"/>
    </row>
    <row r="62" spans="1:2" ht="50.25" customHeight="1">
      <c r="A62" s="67" t="s">
        <v>36</v>
      </c>
      <c r="B62" s="68"/>
    </row>
    <row r="63" spans="1:2" ht="66" customHeight="1">
      <c r="A63" s="67" t="s">
        <v>37</v>
      </c>
      <c r="B63" s="68"/>
    </row>
    <row r="64" spans="1:2" ht="39" customHeight="1">
      <c r="A64" s="67" t="s">
        <v>38</v>
      </c>
      <c r="B64" s="68"/>
    </row>
    <row r="65" spans="1:2" ht="56.25" customHeight="1">
      <c r="A65" s="67" t="s">
        <v>39</v>
      </c>
      <c r="B65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62:B62"/>
    <mergeCell ref="A63:B63"/>
    <mergeCell ref="A64:B64"/>
    <mergeCell ref="A65:B65"/>
    <mergeCell ref="A25:A26"/>
    <mergeCell ref="A27:A28"/>
    <mergeCell ref="A33:A34"/>
    <mergeCell ref="A47:A49"/>
    <mergeCell ref="A60:B60"/>
    <mergeCell ref="A61:B61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view="pageBreakPreview" zoomScaleSheetLayoutView="100" zoomScalePageLayoutView="0" workbookViewId="0" topLeftCell="A1">
      <selection activeCell="A9" sqref="A9:B9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82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21">
        <v>47899</v>
      </c>
    </row>
    <row r="14" spans="1:2" ht="48.75" customHeight="1">
      <c r="A14" s="7" t="s">
        <v>5</v>
      </c>
      <c r="B14" s="11">
        <v>66551.14</v>
      </c>
    </row>
    <row r="15" spans="1:2" ht="33" customHeight="1">
      <c r="A15" s="7" t="s">
        <v>6</v>
      </c>
      <c r="B15" s="21">
        <v>0</v>
      </c>
    </row>
    <row r="16" spans="1:2" ht="50.25" customHeight="1">
      <c r="A16" s="5" t="s">
        <v>7</v>
      </c>
      <c r="B16" s="21">
        <v>11885</v>
      </c>
    </row>
    <row r="17" spans="1:2" ht="18" customHeight="1">
      <c r="A17" s="6" t="s">
        <v>48</v>
      </c>
      <c r="B17" s="21">
        <f>B16</f>
        <v>11885</v>
      </c>
    </row>
    <row r="18" spans="1:2" ht="17.25" customHeight="1">
      <c r="A18" s="6" t="s">
        <v>49</v>
      </c>
      <c r="B18" s="21">
        <v>3490</v>
      </c>
    </row>
    <row r="19" spans="1:2" ht="21" customHeight="1">
      <c r="A19" s="6" t="s">
        <v>50</v>
      </c>
      <c r="B19" s="11">
        <f>B16/B18*1000</f>
        <v>3405.4441260744984</v>
      </c>
    </row>
    <row r="20" spans="1:2" ht="66.75" customHeight="1">
      <c r="A20" s="38" t="s">
        <v>8</v>
      </c>
      <c r="B20" s="39">
        <v>5796</v>
      </c>
    </row>
    <row r="21" spans="1:2" ht="18.75" customHeight="1">
      <c r="A21" s="12" t="s">
        <v>51</v>
      </c>
      <c r="B21" s="40">
        <f>B20/B22</f>
        <v>4.1130010857301</v>
      </c>
    </row>
    <row r="22" spans="1:2" ht="20.25" customHeight="1">
      <c r="A22" s="12" t="s">
        <v>52</v>
      </c>
      <c r="B22" s="11">
        <v>1409.19</v>
      </c>
    </row>
    <row r="23" spans="1:2" ht="34.5" customHeight="1">
      <c r="A23" s="8" t="s">
        <v>9</v>
      </c>
      <c r="B23" s="21">
        <v>5139</v>
      </c>
    </row>
    <row r="24" spans="1:2" ht="32.25" customHeight="1">
      <c r="A24" s="8" t="s">
        <v>10</v>
      </c>
      <c r="B24" s="41">
        <v>50.7</v>
      </c>
    </row>
    <row r="25" spans="1:2" ht="18" customHeight="1">
      <c r="A25" s="69" t="s">
        <v>11</v>
      </c>
      <c r="B25" s="21">
        <f>18562-1374</f>
        <v>17188</v>
      </c>
    </row>
    <row r="26" spans="1:2" ht="17.25" customHeight="1">
      <c r="A26" s="69"/>
      <c r="B26" s="21">
        <v>4901</v>
      </c>
    </row>
    <row r="27" spans="1:2" ht="18" customHeight="1">
      <c r="A27" s="69" t="s">
        <v>12</v>
      </c>
      <c r="B27" s="21">
        <f>3184-242</f>
        <v>2942</v>
      </c>
    </row>
    <row r="28" spans="1:2" ht="15.75" customHeight="1">
      <c r="A28" s="69"/>
      <c r="B28" s="21">
        <v>670</v>
      </c>
    </row>
    <row r="29" spans="1:2" ht="32.25" customHeight="1">
      <c r="A29" s="8" t="s">
        <v>13</v>
      </c>
      <c r="B29" s="21">
        <v>23</v>
      </c>
    </row>
    <row r="30" spans="1:2" ht="32.25" customHeight="1">
      <c r="A30" s="8" t="s">
        <v>14</v>
      </c>
      <c r="B30" s="21">
        <v>4525</v>
      </c>
    </row>
    <row r="31" spans="1:2" ht="33" customHeight="1">
      <c r="A31" s="7" t="s">
        <v>15</v>
      </c>
      <c r="B31" s="21">
        <v>0</v>
      </c>
    </row>
    <row r="32" spans="1:2" ht="33" customHeight="1">
      <c r="A32" s="7" t="s">
        <v>16</v>
      </c>
      <c r="B32" s="21">
        <f>808+1513.14</f>
        <v>2321.1400000000003</v>
      </c>
    </row>
    <row r="33" spans="1:2" ht="18" customHeight="1">
      <c r="A33" s="70" t="s">
        <v>21</v>
      </c>
      <c r="B33" s="21">
        <v>0</v>
      </c>
    </row>
    <row r="34" spans="1:2" ht="15.75" customHeight="1">
      <c r="A34" s="71"/>
      <c r="B34" s="21">
        <v>0</v>
      </c>
    </row>
    <row r="35" spans="1:2" ht="65.25" customHeight="1">
      <c r="A35" s="9" t="s">
        <v>22</v>
      </c>
      <c r="B35" s="42" t="s">
        <v>83</v>
      </c>
    </row>
    <row r="36" spans="1:2" ht="49.5" customHeight="1">
      <c r="A36" s="7" t="s">
        <v>17</v>
      </c>
      <c r="B36" s="43">
        <f>B14-B15-B16-B20-B23-B24-B25-B26-B27-B28-B29-B30-B31-B32-B33-B34</f>
        <v>11110.300000000003</v>
      </c>
    </row>
    <row r="37" spans="1:2" ht="81.75" customHeight="1">
      <c r="A37" s="7" t="s">
        <v>18</v>
      </c>
      <c r="B37" s="43" t="s">
        <v>46</v>
      </c>
    </row>
    <row r="38" spans="1:2" ht="48" customHeight="1">
      <c r="A38" s="10" t="s">
        <v>23</v>
      </c>
      <c r="B38" s="44"/>
    </row>
    <row r="39" spans="1:2" ht="48.75" customHeight="1">
      <c r="A39" s="10" t="s">
        <v>20</v>
      </c>
      <c r="B39" s="21">
        <f>B13-B14</f>
        <v>-18652.14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63">
        <v>22.5</v>
      </c>
    </row>
    <row r="42" spans="1:2" ht="22.5" customHeight="1">
      <c r="A42" s="64" t="s">
        <v>84</v>
      </c>
      <c r="B42" s="65">
        <f>B41</f>
        <v>22.5</v>
      </c>
    </row>
    <row r="43" spans="1:2" ht="34.5" customHeight="1">
      <c r="A43" s="10" t="s">
        <v>2</v>
      </c>
      <c r="B43" s="48">
        <v>6.3982</v>
      </c>
    </row>
    <row r="44" spans="1:2" ht="50.25" customHeight="1">
      <c r="A44" s="7" t="s">
        <v>24</v>
      </c>
      <c r="B44" s="49">
        <v>25.036</v>
      </c>
    </row>
    <row r="45" spans="1:2" ht="51" customHeight="1">
      <c r="A45" s="7" t="s">
        <v>25</v>
      </c>
      <c r="B45" s="48">
        <v>0</v>
      </c>
    </row>
    <row r="46" spans="1:2" ht="44.25" customHeight="1">
      <c r="A46" s="72" t="s">
        <v>26</v>
      </c>
      <c r="B46" s="49">
        <v>18.893</v>
      </c>
    </row>
    <row r="47" spans="1:2" ht="30" customHeight="1">
      <c r="A47" s="72"/>
      <c r="B47" s="51">
        <v>3.937</v>
      </c>
    </row>
    <row r="48" spans="1:2" ht="34.5" customHeight="1">
      <c r="A48" s="72"/>
      <c r="B48" s="51">
        <f>B46-B47</f>
        <v>14.956000000000001</v>
      </c>
    </row>
    <row r="49" spans="1:2" ht="52.5" customHeight="1">
      <c r="A49" s="7" t="s">
        <v>27</v>
      </c>
      <c r="B49" s="25" t="s">
        <v>85</v>
      </c>
    </row>
    <row r="50" spans="1:2" ht="39" customHeight="1">
      <c r="A50" s="6" t="s">
        <v>28</v>
      </c>
      <c r="B50" s="66">
        <v>5.891</v>
      </c>
    </row>
    <row r="51" spans="1:2" ht="36.75" customHeight="1">
      <c r="A51" s="6" t="s">
        <v>29</v>
      </c>
      <c r="B51" s="26">
        <v>17</v>
      </c>
    </row>
    <row r="52" spans="1:2" ht="39.75" customHeight="1">
      <c r="A52" s="6" t="s">
        <v>30</v>
      </c>
      <c r="B52" s="26">
        <v>1.42</v>
      </c>
    </row>
    <row r="53" spans="1:2" ht="84" customHeight="1">
      <c r="A53" s="10" t="s">
        <v>70</v>
      </c>
      <c r="B53" s="26">
        <v>159.12</v>
      </c>
    </row>
    <row r="54" spans="1:2" s="3" customFormat="1" ht="24.75" customHeight="1">
      <c r="A54" s="64" t="s">
        <v>84</v>
      </c>
      <c r="B54" s="26">
        <v>159.12</v>
      </c>
    </row>
    <row r="55" spans="1:2" ht="77.25" customHeight="1">
      <c r="A55" s="6" t="s">
        <v>31</v>
      </c>
      <c r="B55" s="26">
        <v>56.29</v>
      </c>
    </row>
    <row r="56" spans="1:2" ht="81" customHeight="1">
      <c r="A56" s="6" t="s">
        <v>32</v>
      </c>
      <c r="B56" s="26">
        <v>0.8</v>
      </c>
    </row>
    <row r="58" spans="1:2" ht="27" customHeight="1">
      <c r="A58" s="73" t="s">
        <v>34</v>
      </c>
      <c r="B58" s="74"/>
    </row>
    <row r="59" spans="1:2" ht="57" customHeight="1">
      <c r="A59" s="73" t="s">
        <v>35</v>
      </c>
      <c r="B59" s="74"/>
    </row>
    <row r="60" spans="1:2" ht="50.25" customHeight="1">
      <c r="A60" s="67" t="s">
        <v>36</v>
      </c>
      <c r="B60" s="68"/>
    </row>
    <row r="61" spans="1:2" ht="66" customHeight="1">
      <c r="A61" s="67" t="s">
        <v>37</v>
      </c>
      <c r="B61" s="68"/>
    </row>
    <row r="62" spans="1:2" ht="39" customHeight="1">
      <c r="A62" s="67" t="s">
        <v>38</v>
      </c>
      <c r="B62" s="68"/>
    </row>
    <row r="63" spans="1:2" ht="56.25" customHeight="1">
      <c r="A63" s="67" t="s">
        <v>39</v>
      </c>
      <c r="B63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60:B60"/>
    <mergeCell ref="A61:B61"/>
    <mergeCell ref="A62:B62"/>
    <mergeCell ref="A63:B63"/>
    <mergeCell ref="A25:A26"/>
    <mergeCell ref="A27:A28"/>
    <mergeCell ref="A33:A34"/>
    <mergeCell ref="A46:A48"/>
    <mergeCell ref="A58:B58"/>
    <mergeCell ref="A59:B59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1"/>
  <sheetViews>
    <sheetView view="pageBreakPreview" zoomScaleSheetLayoutView="100" zoomScalePageLayoutView="0" workbookViewId="0" topLeftCell="A1">
      <selection activeCell="B12" sqref="B12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81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54">
        <v>120</v>
      </c>
    </row>
    <row r="14" spans="1:2" ht="48.75" customHeight="1">
      <c r="A14" s="7" t="s">
        <v>5</v>
      </c>
      <c r="B14" s="11">
        <v>190.01</v>
      </c>
    </row>
    <row r="15" spans="1:2" ht="33" customHeight="1">
      <c r="A15" s="7" t="s">
        <v>6</v>
      </c>
      <c r="B15" s="21"/>
    </row>
    <row r="16" spans="1:2" ht="50.25" customHeight="1">
      <c r="A16" s="5" t="s">
        <v>7</v>
      </c>
      <c r="B16" s="21"/>
    </row>
    <row r="17" spans="1:2" ht="18" customHeight="1">
      <c r="A17" s="6" t="s">
        <v>48</v>
      </c>
      <c r="B17" s="21"/>
    </row>
    <row r="18" spans="1:2" ht="17.25" customHeight="1">
      <c r="A18" s="6" t="s">
        <v>49</v>
      </c>
      <c r="B18" s="21"/>
    </row>
    <row r="19" spans="1:2" ht="21" customHeight="1">
      <c r="A19" s="6" t="s">
        <v>50</v>
      </c>
      <c r="B19" s="21"/>
    </row>
    <row r="20" spans="1:2" ht="66.75" customHeight="1">
      <c r="A20" s="38" t="s">
        <v>8</v>
      </c>
      <c r="B20" s="39">
        <v>30</v>
      </c>
    </row>
    <row r="21" spans="1:2" ht="18.75" customHeight="1">
      <c r="A21" s="12" t="s">
        <v>51</v>
      </c>
      <c r="B21" s="40">
        <v>4.113</v>
      </c>
    </row>
    <row r="22" spans="1:2" ht="20.25" customHeight="1">
      <c r="A22" s="12" t="s">
        <v>52</v>
      </c>
      <c r="B22" s="11">
        <f>B20/B21</f>
        <v>7.293946024799416</v>
      </c>
    </row>
    <row r="23" spans="1:2" ht="34.5" customHeight="1">
      <c r="A23" s="8" t="s">
        <v>9</v>
      </c>
      <c r="B23" s="21">
        <v>135</v>
      </c>
    </row>
    <row r="24" spans="1:2" ht="32.25" customHeight="1">
      <c r="A24" s="8" t="s">
        <v>10</v>
      </c>
      <c r="B24" s="21"/>
    </row>
    <row r="25" spans="1:2" ht="18" customHeight="1">
      <c r="A25" s="69" t="s">
        <v>11</v>
      </c>
      <c r="B25" s="21"/>
    </row>
    <row r="26" spans="1:2" ht="17.25" customHeight="1">
      <c r="A26" s="69"/>
      <c r="B26" s="21"/>
    </row>
    <row r="27" spans="1:2" ht="18" customHeight="1">
      <c r="A27" s="69" t="s">
        <v>12</v>
      </c>
      <c r="B27" s="21"/>
    </row>
    <row r="28" spans="1:2" ht="15.75" customHeight="1">
      <c r="A28" s="69"/>
      <c r="B28" s="21"/>
    </row>
    <row r="29" spans="1:2" ht="32.25" customHeight="1">
      <c r="A29" s="8" t="s">
        <v>13</v>
      </c>
      <c r="B29" s="21"/>
    </row>
    <row r="30" spans="1:2" ht="32.25" customHeight="1">
      <c r="A30" s="8" t="s">
        <v>14</v>
      </c>
      <c r="B30" s="21"/>
    </row>
    <row r="31" spans="1:2" ht="33" customHeight="1">
      <c r="A31" s="7" t="s">
        <v>15</v>
      </c>
      <c r="B31" s="21"/>
    </row>
    <row r="32" spans="1:2" ht="33" customHeight="1">
      <c r="A32" s="7" t="s">
        <v>16</v>
      </c>
      <c r="B32" s="11">
        <f>19+6.01</f>
        <v>25.009999999999998</v>
      </c>
    </row>
    <row r="33" spans="1:2" ht="18" customHeight="1">
      <c r="A33" s="70" t="s">
        <v>21</v>
      </c>
      <c r="B33" s="21"/>
    </row>
    <row r="34" spans="1:2" ht="15.75" customHeight="1">
      <c r="A34" s="71"/>
      <c r="B34" s="21"/>
    </row>
    <row r="35" spans="1:2" ht="70.5" customHeight="1">
      <c r="A35" s="9" t="s">
        <v>22</v>
      </c>
      <c r="B35" s="55"/>
    </row>
    <row r="36" spans="1:2" ht="49.5" customHeight="1">
      <c r="A36" s="7" t="s">
        <v>17</v>
      </c>
      <c r="B36" s="11"/>
    </row>
    <row r="37" spans="1:2" ht="81.75" customHeight="1">
      <c r="A37" s="7" t="s">
        <v>18</v>
      </c>
      <c r="B37" s="43"/>
    </row>
    <row r="38" spans="1:2" ht="48" customHeight="1">
      <c r="A38" s="10" t="s">
        <v>23</v>
      </c>
      <c r="B38" s="44">
        <v>0</v>
      </c>
    </row>
    <row r="39" spans="1:2" ht="48.75" customHeight="1">
      <c r="A39" s="10" t="s">
        <v>20</v>
      </c>
      <c r="B39" s="56">
        <f>B13-B14</f>
        <v>-70.00999999999999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46"/>
    </row>
    <row r="42" spans="1:2" ht="22.5" customHeight="1">
      <c r="A42" s="47" t="s">
        <v>74</v>
      </c>
      <c r="B42" s="48"/>
    </row>
    <row r="43" spans="1:2" ht="22.5" customHeight="1">
      <c r="A43" s="47" t="s">
        <v>75</v>
      </c>
      <c r="B43" s="48"/>
    </row>
    <row r="44" spans="1:2" ht="21" customHeight="1">
      <c r="A44" s="47" t="s">
        <v>76</v>
      </c>
      <c r="B44" s="48"/>
    </row>
    <row r="45" spans="1:2" ht="18.75" customHeight="1">
      <c r="A45" s="47" t="s">
        <v>77</v>
      </c>
      <c r="B45" s="48"/>
    </row>
    <row r="46" spans="1:2" ht="17.25" customHeight="1">
      <c r="A46" s="47" t="s">
        <v>78</v>
      </c>
      <c r="B46" s="48"/>
    </row>
    <row r="47" spans="1:2" ht="34.5" customHeight="1">
      <c r="A47" s="10" t="s">
        <v>2</v>
      </c>
      <c r="B47" s="57"/>
    </row>
    <row r="48" spans="1:2" ht="50.25" customHeight="1">
      <c r="A48" s="7" t="s">
        <v>24</v>
      </c>
      <c r="B48" s="58"/>
    </row>
    <row r="49" spans="1:2" ht="51" customHeight="1">
      <c r="A49" s="7" t="s">
        <v>25</v>
      </c>
      <c r="B49" s="57"/>
    </row>
    <row r="50" spans="1:2" ht="44.25" customHeight="1">
      <c r="A50" s="72" t="s">
        <v>72</v>
      </c>
      <c r="B50" s="59">
        <v>0.51</v>
      </c>
    </row>
    <row r="51" spans="1:2" ht="30" customHeight="1">
      <c r="A51" s="72"/>
      <c r="B51" s="59">
        <v>0.51</v>
      </c>
    </row>
    <row r="52" spans="1:2" ht="34.5" customHeight="1">
      <c r="A52" s="72"/>
      <c r="B52" s="60"/>
    </row>
    <row r="53" spans="1:2" ht="52.5" customHeight="1">
      <c r="A53" s="7" t="s">
        <v>27</v>
      </c>
      <c r="B53" s="61"/>
    </row>
    <row r="54" spans="1:2" ht="39" customHeight="1">
      <c r="A54" s="6" t="s">
        <v>28</v>
      </c>
      <c r="B54" s="52"/>
    </row>
    <row r="55" spans="1:2" ht="36.75" customHeight="1">
      <c r="A55" s="6" t="s">
        <v>29</v>
      </c>
      <c r="B55" s="26"/>
    </row>
    <row r="56" spans="1:2" ht="39.75" customHeight="1">
      <c r="A56" s="6" t="s">
        <v>30</v>
      </c>
      <c r="B56" s="26"/>
    </row>
    <row r="57" spans="1:2" ht="84" customHeight="1">
      <c r="A57" s="10" t="s">
        <v>70</v>
      </c>
      <c r="B57" s="61"/>
    </row>
    <row r="58" spans="1:2" s="3" customFormat="1" ht="27" customHeight="1">
      <c r="A58" s="47" t="s">
        <v>74</v>
      </c>
      <c r="B58" s="61"/>
    </row>
    <row r="59" spans="1:2" s="3" customFormat="1" ht="27" customHeight="1">
      <c r="A59" s="47" t="s">
        <v>75</v>
      </c>
      <c r="B59" s="61"/>
    </row>
    <row r="60" spans="1:2" s="3" customFormat="1" ht="27" customHeight="1">
      <c r="A60" s="47" t="s">
        <v>76</v>
      </c>
      <c r="B60" s="61"/>
    </row>
    <row r="61" spans="1:2" s="3" customFormat="1" ht="27" customHeight="1">
      <c r="A61" s="47" t="s">
        <v>77</v>
      </c>
      <c r="B61" s="61"/>
    </row>
    <row r="62" spans="1:2" ht="27" customHeight="1">
      <c r="A62" s="47" t="s">
        <v>78</v>
      </c>
      <c r="B62" s="61"/>
    </row>
    <row r="63" spans="1:2" ht="77.25" customHeight="1">
      <c r="A63" s="6" t="s">
        <v>31</v>
      </c>
      <c r="B63" s="26"/>
    </row>
    <row r="64" spans="1:2" ht="81" customHeight="1">
      <c r="A64" s="6" t="s">
        <v>32</v>
      </c>
      <c r="B64" s="26"/>
    </row>
    <row r="66" spans="1:2" ht="27" customHeight="1">
      <c r="A66" s="73" t="s">
        <v>34</v>
      </c>
      <c r="B66" s="74"/>
    </row>
    <row r="67" spans="1:2" ht="57" customHeight="1">
      <c r="A67" s="73" t="s">
        <v>35</v>
      </c>
      <c r="B67" s="74"/>
    </row>
    <row r="68" spans="1:2" ht="50.25" customHeight="1">
      <c r="A68" s="67" t="s">
        <v>36</v>
      </c>
      <c r="B68" s="68"/>
    </row>
    <row r="69" spans="1:2" ht="66" customHeight="1">
      <c r="A69" s="67" t="s">
        <v>37</v>
      </c>
      <c r="B69" s="68"/>
    </row>
    <row r="70" spans="1:2" ht="39" customHeight="1">
      <c r="A70" s="67" t="s">
        <v>38</v>
      </c>
      <c r="B70" s="68"/>
    </row>
    <row r="71" spans="1:2" ht="56.25" customHeight="1">
      <c r="A71" s="67" t="s">
        <v>39</v>
      </c>
      <c r="B71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68:B68"/>
    <mergeCell ref="A69:B69"/>
    <mergeCell ref="A70:B70"/>
    <mergeCell ref="A71:B71"/>
    <mergeCell ref="A25:A26"/>
    <mergeCell ref="A27:A28"/>
    <mergeCell ref="A33:A34"/>
    <mergeCell ref="A50:A52"/>
    <mergeCell ref="A66:B66"/>
    <mergeCell ref="A67:B67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61"/>
  <sheetViews>
    <sheetView view="pageBreakPreview" zoomScaleSheetLayoutView="100" zoomScalePageLayoutView="0" workbookViewId="0" topLeftCell="A4">
      <selection activeCell="G7" sqref="G7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80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54">
        <v>1762</v>
      </c>
    </row>
    <row r="14" spans="1:2" ht="48.75" customHeight="1">
      <c r="A14" s="7" t="s">
        <v>5</v>
      </c>
      <c r="B14" s="11">
        <v>2107.39</v>
      </c>
    </row>
    <row r="15" spans="1:2" ht="33" customHeight="1">
      <c r="A15" s="7" t="s">
        <v>6</v>
      </c>
      <c r="B15" s="21"/>
    </row>
    <row r="16" spans="1:2" ht="50.25" customHeight="1">
      <c r="A16" s="5" t="s">
        <v>7</v>
      </c>
      <c r="B16" s="21"/>
    </row>
    <row r="17" spans="1:2" ht="18" customHeight="1">
      <c r="A17" s="6" t="s">
        <v>48</v>
      </c>
      <c r="B17" s="21"/>
    </row>
    <row r="18" spans="1:2" ht="17.25" customHeight="1">
      <c r="A18" s="6" t="s">
        <v>49</v>
      </c>
      <c r="B18" s="21"/>
    </row>
    <row r="19" spans="1:2" ht="21" customHeight="1">
      <c r="A19" s="6" t="s">
        <v>50</v>
      </c>
      <c r="B19" s="21"/>
    </row>
    <row r="20" spans="1:2" ht="66.75" customHeight="1">
      <c r="A20" s="38" t="s">
        <v>8</v>
      </c>
      <c r="B20" s="39">
        <v>131</v>
      </c>
    </row>
    <row r="21" spans="1:2" ht="18.75" customHeight="1">
      <c r="A21" s="12" t="s">
        <v>51</v>
      </c>
      <c r="B21" s="40">
        <v>4.113</v>
      </c>
    </row>
    <row r="22" spans="1:2" ht="20.25" customHeight="1">
      <c r="A22" s="12" t="s">
        <v>52</v>
      </c>
      <c r="B22" s="11">
        <f>B20/B21</f>
        <v>31.850230974957448</v>
      </c>
    </row>
    <row r="23" spans="1:2" ht="34.5" customHeight="1">
      <c r="A23" s="8" t="s">
        <v>9</v>
      </c>
      <c r="B23" s="21">
        <v>1616</v>
      </c>
    </row>
    <row r="24" spans="1:2" ht="32.25" customHeight="1">
      <c r="A24" s="8" t="s">
        <v>10</v>
      </c>
      <c r="B24" s="21"/>
    </row>
    <row r="25" spans="1:2" ht="18" customHeight="1">
      <c r="A25" s="69" t="s">
        <v>11</v>
      </c>
      <c r="B25" s="21"/>
    </row>
    <row r="26" spans="1:2" ht="17.25" customHeight="1">
      <c r="A26" s="69"/>
      <c r="B26" s="21"/>
    </row>
    <row r="27" spans="1:2" ht="18" customHeight="1">
      <c r="A27" s="69" t="s">
        <v>12</v>
      </c>
      <c r="B27" s="21"/>
    </row>
    <row r="28" spans="1:2" ht="15.75" customHeight="1">
      <c r="A28" s="69"/>
      <c r="B28" s="21"/>
    </row>
    <row r="29" spans="1:2" ht="32.25" customHeight="1">
      <c r="A29" s="8" t="s">
        <v>13</v>
      </c>
      <c r="B29" s="21"/>
    </row>
    <row r="30" spans="1:2" ht="32.25" customHeight="1">
      <c r="A30" s="8" t="s">
        <v>14</v>
      </c>
      <c r="B30" s="21"/>
    </row>
    <row r="31" spans="1:2" ht="33" customHeight="1">
      <c r="A31" s="7" t="s">
        <v>15</v>
      </c>
      <c r="B31" s="21"/>
    </row>
    <row r="32" spans="1:2" ht="33" customHeight="1">
      <c r="A32" s="7" t="s">
        <v>16</v>
      </c>
      <c r="B32" s="21">
        <v>272</v>
      </c>
    </row>
    <row r="33" spans="1:2" ht="18" customHeight="1">
      <c r="A33" s="70" t="s">
        <v>21</v>
      </c>
      <c r="B33" s="21"/>
    </row>
    <row r="34" spans="1:2" ht="15.75" customHeight="1">
      <c r="A34" s="71"/>
      <c r="B34" s="21"/>
    </row>
    <row r="35" spans="1:2" ht="70.5" customHeight="1">
      <c r="A35" s="9" t="s">
        <v>22</v>
      </c>
      <c r="B35" s="55"/>
    </row>
    <row r="36" spans="1:2" ht="49.5" customHeight="1">
      <c r="A36" s="7" t="s">
        <v>17</v>
      </c>
      <c r="B36" s="11">
        <f>B14-B20-B23-B32</f>
        <v>88.38999999999987</v>
      </c>
    </row>
    <row r="37" spans="1:2" ht="81.75" customHeight="1">
      <c r="A37" s="7" t="s">
        <v>18</v>
      </c>
      <c r="B37" s="43"/>
    </row>
    <row r="38" spans="1:2" ht="48" customHeight="1">
      <c r="A38" s="10" t="s">
        <v>23</v>
      </c>
      <c r="B38" s="44">
        <v>0</v>
      </c>
    </row>
    <row r="39" spans="1:2" ht="48.75" customHeight="1">
      <c r="A39" s="10" t="s">
        <v>20</v>
      </c>
      <c r="B39" s="56">
        <f>B13-B14</f>
        <v>-345.3899999999999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46"/>
    </row>
    <row r="42" spans="1:2" ht="34.5" customHeight="1">
      <c r="A42" s="10" t="s">
        <v>2</v>
      </c>
      <c r="B42" s="57"/>
    </row>
    <row r="43" spans="1:2" ht="50.25" customHeight="1">
      <c r="A43" s="7" t="s">
        <v>24</v>
      </c>
      <c r="B43" s="58"/>
    </row>
    <row r="44" spans="1:2" ht="51" customHeight="1">
      <c r="A44" s="7" t="s">
        <v>25</v>
      </c>
      <c r="B44" s="57"/>
    </row>
    <row r="45" spans="1:2" ht="44.25" customHeight="1">
      <c r="A45" s="72" t="s">
        <v>72</v>
      </c>
      <c r="B45" s="59">
        <v>6.92</v>
      </c>
    </row>
    <row r="46" spans="1:2" ht="30" customHeight="1">
      <c r="A46" s="72"/>
      <c r="B46" s="29">
        <f>B45</f>
        <v>6.92</v>
      </c>
    </row>
    <row r="47" spans="1:2" ht="34.5" customHeight="1">
      <c r="A47" s="72"/>
      <c r="B47" s="60"/>
    </row>
    <row r="48" spans="1:2" ht="52.5" customHeight="1">
      <c r="A48" s="7" t="s">
        <v>27</v>
      </c>
      <c r="B48" s="61"/>
    </row>
    <row r="49" spans="1:2" ht="39" customHeight="1">
      <c r="A49" s="6" t="s">
        <v>28</v>
      </c>
      <c r="B49" s="52"/>
    </row>
    <row r="50" spans="1:2" ht="36.75" customHeight="1">
      <c r="A50" s="6" t="s">
        <v>29</v>
      </c>
      <c r="B50" s="26"/>
    </row>
    <row r="51" spans="1:2" ht="39.75" customHeight="1">
      <c r="A51" s="6" t="s">
        <v>30</v>
      </c>
      <c r="B51" s="26"/>
    </row>
    <row r="52" spans="1:2" ht="84" customHeight="1">
      <c r="A52" s="10" t="s">
        <v>70</v>
      </c>
      <c r="B52" s="61"/>
    </row>
    <row r="53" spans="1:2" ht="77.25" customHeight="1">
      <c r="A53" s="6" t="s">
        <v>31</v>
      </c>
      <c r="B53" s="26"/>
    </row>
    <row r="54" spans="1:2" ht="81" customHeight="1">
      <c r="A54" s="6" t="s">
        <v>32</v>
      </c>
      <c r="B54" s="26"/>
    </row>
    <row r="56" spans="1:2" ht="27" customHeight="1">
      <c r="A56" s="73" t="s">
        <v>34</v>
      </c>
      <c r="B56" s="74"/>
    </row>
    <row r="57" spans="1:2" ht="57" customHeight="1">
      <c r="A57" s="73" t="s">
        <v>35</v>
      </c>
      <c r="B57" s="74"/>
    </row>
    <row r="58" spans="1:2" ht="50.25" customHeight="1">
      <c r="A58" s="67" t="s">
        <v>36</v>
      </c>
      <c r="B58" s="68"/>
    </row>
    <row r="59" spans="1:2" ht="66" customHeight="1">
      <c r="A59" s="67" t="s">
        <v>37</v>
      </c>
      <c r="B59" s="68"/>
    </row>
    <row r="60" spans="1:2" ht="39" customHeight="1">
      <c r="A60" s="67" t="s">
        <v>38</v>
      </c>
      <c r="B60" s="68"/>
    </row>
    <row r="61" spans="1:2" ht="56.25" customHeight="1">
      <c r="A61" s="67" t="s">
        <v>39</v>
      </c>
      <c r="B61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58:B58"/>
    <mergeCell ref="A59:B59"/>
    <mergeCell ref="A60:B60"/>
    <mergeCell ref="A61:B61"/>
    <mergeCell ref="A25:A26"/>
    <mergeCell ref="A27:A28"/>
    <mergeCell ref="A33:A34"/>
    <mergeCell ref="A45:A47"/>
    <mergeCell ref="A56:B56"/>
    <mergeCell ref="A57:B57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71"/>
  <sheetViews>
    <sheetView view="pageBreakPreview" zoomScaleSheetLayoutView="100" zoomScalePageLayoutView="0" workbookViewId="0" topLeftCell="A8">
      <selection activeCell="A15" sqref="A15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73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21">
        <v>226412</v>
      </c>
    </row>
    <row r="14" spans="1:2" ht="48.75" customHeight="1">
      <c r="A14" s="7" t="s">
        <v>5</v>
      </c>
      <c r="B14" s="11">
        <v>267293.16</v>
      </c>
    </row>
    <row r="15" spans="1:2" ht="33" customHeight="1">
      <c r="A15" s="7" t="s">
        <v>6</v>
      </c>
      <c r="B15" s="21"/>
    </row>
    <row r="16" spans="1:2" ht="50.25" customHeight="1">
      <c r="A16" s="5" t="s">
        <v>7</v>
      </c>
      <c r="B16" s="21">
        <v>18526</v>
      </c>
    </row>
    <row r="17" spans="1:2" ht="18" customHeight="1">
      <c r="A17" s="6" t="s">
        <v>48</v>
      </c>
      <c r="B17" s="21">
        <f>B16</f>
        <v>18526</v>
      </c>
    </row>
    <row r="18" spans="1:2" ht="17.25" customHeight="1">
      <c r="A18" s="6" t="s">
        <v>49</v>
      </c>
      <c r="B18" s="21">
        <v>6959</v>
      </c>
    </row>
    <row r="19" spans="1:2" ht="21" customHeight="1">
      <c r="A19" s="6" t="s">
        <v>50</v>
      </c>
      <c r="B19" s="21">
        <f>B16/B18*1000</f>
        <v>2662.164104037937</v>
      </c>
    </row>
    <row r="20" spans="1:2" ht="66.75" customHeight="1">
      <c r="A20" s="38" t="s">
        <v>8</v>
      </c>
      <c r="B20" s="62">
        <v>11191</v>
      </c>
    </row>
    <row r="21" spans="1:2" ht="18.75" customHeight="1">
      <c r="A21" s="12" t="s">
        <v>51</v>
      </c>
      <c r="B21" s="40">
        <f>B20/B22</f>
        <v>4.113007556378818</v>
      </c>
    </row>
    <row r="22" spans="1:2" ht="20.25" customHeight="1">
      <c r="A22" s="12" t="s">
        <v>52</v>
      </c>
      <c r="B22" s="11">
        <v>2720.88</v>
      </c>
    </row>
    <row r="23" spans="1:2" ht="34.5" customHeight="1">
      <c r="A23" s="8" t="s">
        <v>9</v>
      </c>
      <c r="B23" s="21">
        <v>20427</v>
      </c>
    </row>
    <row r="24" spans="1:2" ht="32.25" customHeight="1">
      <c r="A24" s="8" t="s">
        <v>10</v>
      </c>
      <c r="B24" s="21">
        <v>20</v>
      </c>
    </row>
    <row r="25" spans="1:2" ht="18" customHeight="1">
      <c r="A25" s="69" t="s">
        <v>11</v>
      </c>
      <c r="B25" s="21">
        <f>87924-6070</f>
        <v>81854</v>
      </c>
    </row>
    <row r="26" spans="1:2" ht="17.25" customHeight="1">
      <c r="A26" s="69"/>
      <c r="B26" s="21">
        <v>23214</v>
      </c>
    </row>
    <row r="27" spans="1:2" ht="18" customHeight="1">
      <c r="A27" s="69" t="s">
        <v>12</v>
      </c>
      <c r="B27" s="21">
        <f>31540-2353-552</f>
        <v>28635</v>
      </c>
    </row>
    <row r="28" spans="1:2" ht="15.75" customHeight="1">
      <c r="A28" s="69"/>
      <c r="B28" s="21">
        <v>6516</v>
      </c>
    </row>
    <row r="29" spans="1:2" ht="32.25" customHeight="1">
      <c r="A29" s="8" t="s">
        <v>13</v>
      </c>
      <c r="B29" s="21">
        <v>2409</v>
      </c>
    </row>
    <row r="30" spans="1:2" ht="32.25" customHeight="1">
      <c r="A30" s="8" t="s">
        <v>14</v>
      </c>
      <c r="B30" s="21">
        <v>13122</v>
      </c>
    </row>
    <row r="31" spans="1:2" ht="33" customHeight="1">
      <c r="A31" s="7" t="s">
        <v>15</v>
      </c>
      <c r="B31" s="21">
        <v>0</v>
      </c>
    </row>
    <row r="32" spans="1:2" ht="33" customHeight="1">
      <c r="A32" s="7" t="s">
        <v>16</v>
      </c>
      <c r="B32" s="21">
        <f>7321+14727.16+552</f>
        <v>22600.16</v>
      </c>
    </row>
    <row r="33" spans="1:2" ht="18" customHeight="1">
      <c r="A33" s="70" t="s">
        <v>21</v>
      </c>
      <c r="B33" s="21">
        <v>3169</v>
      </c>
    </row>
    <row r="34" spans="1:2" ht="15.75" customHeight="1">
      <c r="A34" s="71"/>
      <c r="B34" s="21">
        <v>0</v>
      </c>
    </row>
    <row r="35" spans="1:2" ht="70.5" customHeight="1">
      <c r="A35" s="9" t="s">
        <v>22</v>
      </c>
      <c r="B35" s="55" t="s">
        <v>46</v>
      </c>
    </row>
    <row r="36" spans="1:2" ht="49.5" customHeight="1">
      <c r="A36" s="7" t="s">
        <v>17</v>
      </c>
      <c r="B36" s="21">
        <f>B14-B15-B16-B20-B23-B24-B25-B26-B27-B28-B29-B30-B31-B32-B33-B34</f>
        <v>35609.99999999997</v>
      </c>
    </row>
    <row r="37" spans="1:2" ht="81.75" customHeight="1">
      <c r="A37" s="7" t="s">
        <v>18</v>
      </c>
      <c r="B37" s="43" t="s">
        <v>46</v>
      </c>
    </row>
    <row r="38" spans="1:2" ht="48" customHeight="1">
      <c r="A38" s="10" t="s">
        <v>23</v>
      </c>
      <c r="B38" s="44">
        <v>9633.048</v>
      </c>
    </row>
    <row r="39" spans="1:2" ht="48.75" customHeight="1">
      <c r="A39" s="10" t="s">
        <v>20</v>
      </c>
      <c r="B39" s="21">
        <f>B13-B14</f>
        <v>-40881.159999999974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46">
        <v>63.6</v>
      </c>
    </row>
    <row r="42" spans="1:2" ht="22.5" customHeight="1">
      <c r="A42" s="47" t="s">
        <v>74</v>
      </c>
      <c r="B42" s="48">
        <v>27</v>
      </c>
    </row>
    <row r="43" spans="1:2" ht="22.5" customHeight="1">
      <c r="A43" s="47" t="s">
        <v>75</v>
      </c>
      <c r="B43" s="48">
        <v>7.8</v>
      </c>
    </row>
    <row r="44" spans="1:2" ht="21" customHeight="1">
      <c r="A44" s="47" t="s">
        <v>76</v>
      </c>
      <c r="B44" s="48">
        <v>14.4</v>
      </c>
    </row>
    <row r="45" spans="1:2" ht="18.75" customHeight="1">
      <c r="A45" s="47" t="s">
        <v>77</v>
      </c>
      <c r="B45" s="48">
        <v>3.6</v>
      </c>
    </row>
    <row r="46" spans="1:2" ht="17.25" customHeight="1">
      <c r="A46" s="47" t="s">
        <v>78</v>
      </c>
      <c r="B46" s="48">
        <v>10.8</v>
      </c>
    </row>
    <row r="47" spans="1:2" ht="34.5" customHeight="1">
      <c r="A47" s="10" t="s">
        <v>2</v>
      </c>
      <c r="B47" s="48">
        <v>11.227</v>
      </c>
    </row>
    <row r="48" spans="1:2" ht="50.25" customHeight="1">
      <c r="A48" s="7" t="s">
        <v>24</v>
      </c>
      <c r="B48" s="49">
        <v>52.483</v>
      </c>
    </row>
    <row r="49" spans="1:2" ht="51" customHeight="1">
      <c r="A49" s="7" t="s">
        <v>25</v>
      </c>
      <c r="B49" s="48">
        <v>0</v>
      </c>
    </row>
    <row r="50" spans="1:2" ht="44.25" customHeight="1">
      <c r="A50" s="72" t="s">
        <v>26</v>
      </c>
      <c r="B50" s="50">
        <v>46.643</v>
      </c>
    </row>
    <row r="51" spans="1:2" ht="30" customHeight="1">
      <c r="A51" s="72"/>
      <c r="B51" s="30">
        <v>30.847</v>
      </c>
    </row>
    <row r="52" spans="1:2" ht="34.5" customHeight="1">
      <c r="A52" s="72"/>
      <c r="B52" s="51">
        <f>B50-B51</f>
        <v>15.796</v>
      </c>
    </row>
    <row r="53" spans="1:2" ht="52.5" customHeight="1">
      <c r="A53" s="7" t="s">
        <v>27</v>
      </c>
      <c r="B53" s="26" t="s">
        <v>79</v>
      </c>
    </row>
    <row r="54" spans="1:2" ht="39" customHeight="1">
      <c r="A54" s="6" t="s">
        <v>28</v>
      </c>
      <c r="B54" s="52">
        <v>4.949</v>
      </c>
    </row>
    <row r="55" spans="1:2" ht="36.75" customHeight="1">
      <c r="A55" s="6" t="s">
        <v>29</v>
      </c>
      <c r="B55" s="26">
        <v>79</v>
      </c>
    </row>
    <row r="56" spans="1:2" ht="39.75" customHeight="1">
      <c r="A56" s="6" t="s">
        <v>30</v>
      </c>
      <c r="B56" s="26">
        <v>13.79</v>
      </c>
    </row>
    <row r="57" spans="1:2" ht="84" customHeight="1">
      <c r="A57" s="10" t="s">
        <v>70</v>
      </c>
      <c r="B57" s="26">
        <v>152.16</v>
      </c>
    </row>
    <row r="58" spans="1:2" s="3" customFormat="1" ht="27" customHeight="1">
      <c r="A58" s="47" t="s">
        <v>74</v>
      </c>
      <c r="B58" s="26">
        <v>154.37</v>
      </c>
    </row>
    <row r="59" spans="1:2" s="3" customFormat="1" ht="27" customHeight="1">
      <c r="A59" s="47" t="s">
        <v>75</v>
      </c>
      <c r="B59" s="26">
        <v>149.22</v>
      </c>
    </row>
    <row r="60" spans="1:2" s="3" customFormat="1" ht="27" customHeight="1">
      <c r="A60" s="47" t="s">
        <v>76</v>
      </c>
      <c r="B60" s="26">
        <v>151.98</v>
      </c>
    </row>
    <row r="61" spans="1:2" s="3" customFormat="1" ht="27" customHeight="1">
      <c r="A61" s="47" t="s">
        <v>77</v>
      </c>
      <c r="B61" s="26">
        <v>154.9</v>
      </c>
    </row>
    <row r="62" spans="1:2" ht="27" customHeight="1">
      <c r="A62" s="47" t="s">
        <v>78</v>
      </c>
      <c r="B62" s="26">
        <v>150.34</v>
      </c>
    </row>
    <row r="63" spans="1:2" ht="77.25" customHeight="1">
      <c r="A63" s="6" t="s">
        <v>31</v>
      </c>
      <c r="B63" s="26">
        <v>51.8</v>
      </c>
    </row>
    <row r="64" spans="1:2" ht="81" customHeight="1">
      <c r="A64" s="6" t="s">
        <v>32</v>
      </c>
      <c r="B64" s="26">
        <v>0.39</v>
      </c>
    </row>
    <row r="66" spans="1:2" ht="27" customHeight="1">
      <c r="A66" s="73" t="s">
        <v>34</v>
      </c>
      <c r="B66" s="74"/>
    </row>
    <row r="67" spans="1:2" ht="57" customHeight="1">
      <c r="A67" s="73" t="s">
        <v>35</v>
      </c>
      <c r="B67" s="74"/>
    </row>
    <row r="68" spans="1:2" ht="50.25" customHeight="1">
      <c r="A68" s="67" t="s">
        <v>36</v>
      </c>
      <c r="B68" s="68"/>
    </row>
    <row r="69" spans="1:2" ht="66" customHeight="1">
      <c r="A69" s="67" t="s">
        <v>37</v>
      </c>
      <c r="B69" s="68"/>
    </row>
    <row r="70" spans="1:2" ht="39" customHeight="1">
      <c r="A70" s="67" t="s">
        <v>38</v>
      </c>
      <c r="B70" s="68"/>
    </row>
    <row r="71" spans="1:2" ht="56.25" customHeight="1">
      <c r="A71" s="67" t="s">
        <v>39</v>
      </c>
      <c r="B71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68:B68"/>
    <mergeCell ref="A69:B69"/>
    <mergeCell ref="A70:B70"/>
    <mergeCell ref="A71:B71"/>
    <mergeCell ref="A25:A26"/>
    <mergeCell ref="A27:A28"/>
    <mergeCell ref="A33:A34"/>
    <mergeCell ref="A50:A52"/>
    <mergeCell ref="A66:B66"/>
    <mergeCell ref="A67:B67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1"/>
  <sheetViews>
    <sheetView view="pageBreakPreview" zoomScaleSheetLayoutView="100" zoomScalePageLayoutView="0" workbookViewId="0" topLeftCell="A4">
      <selection activeCell="B15" sqref="B15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71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54">
        <v>2555</v>
      </c>
    </row>
    <row r="14" spans="1:2" ht="48.75" customHeight="1">
      <c r="A14" s="7" t="s">
        <v>5</v>
      </c>
      <c r="B14" s="11">
        <v>15855.16</v>
      </c>
    </row>
    <row r="15" spans="1:2" ht="33" customHeight="1">
      <c r="A15" s="7" t="s">
        <v>6</v>
      </c>
      <c r="B15" s="21"/>
    </row>
    <row r="16" spans="1:2" ht="50.25" customHeight="1">
      <c r="A16" s="5" t="s">
        <v>7</v>
      </c>
      <c r="B16" s="21"/>
    </row>
    <row r="17" spans="1:2" ht="18" customHeight="1">
      <c r="A17" s="6" t="s">
        <v>48</v>
      </c>
      <c r="B17" s="21"/>
    </row>
    <row r="18" spans="1:2" ht="17.25" customHeight="1">
      <c r="A18" s="6" t="s">
        <v>49</v>
      </c>
      <c r="B18" s="21"/>
    </row>
    <row r="19" spans="1:2" ht="21" customHeight="1">
      <c r="A19" s="6" t="s">
        <v>50</v>
      </c>
      <c r="B19" s="21"/>
    </row>
    <row r="20" spans="1:2" ht="66.75" customHeight="1">
      <c r="A20" s="38" t="s">
        <v>8</v>
      </c>
      <c r="B20" s="39">
        <v>50</v>
      </c>
    </row>
    <row r="21" spans="1:2" ht="18.75" customHeight="1">
      <c r="A21" s="12" t="s">
        <v>51</v>
      </c>
      <c r="B21" s="40">
        <v>4.113</v>
      </c>
    </row>
    <row r="22" spans="1:2" ht="20.25" customHeight="1">
      <c r="A22" s="12" t="s">
        <v>52</v>
      </c>
      <c r="B22" s="11">
        <f>B20/B21</f>
        <v>12.156576707999026</v>
      </c>
    </row>
    <row r="23" spans="1:2" ht="34.5" customHeight="1">
      <c r="A23" s="8" t="s">
        <v>9</v>
      </c>
      <c r="B23" s="21">
        <v>15282</v>
      </c>
    </row>
    <row r="24" spans="1:2" ht="32.25" customHeight="1">
      <c r="A24" s="8" t="s">
        <v>10</v>
      </c>
      <c r="B24" s="21"/>
    </row>
    <row r="25" spans="1:2" ht="18" customHeight="1">
      <c r="A25" s="69" t="s">
        <v>11</v>
      </c>
      <c r="B25" s="21"/>
    </row>
    <row r="26" spans="1:2" ht="17.25" customHeight="1">
      <c r="A26" s="69"/>
      <c r="B26" s="21"/>
    </row>
    <row r="27" spans="1:2" ht="18" customHeight="1">
      <c r="A27" s="69" t="s">
        <v>12</v>
      </c>
      <c r="B27" s="21"/>
    </row>
    <row r="28" spans="1:2" ht="15.75" customHeight="1">
      <c r="A28" s="69"/>
      <c r="B28" s="21"/>
    </row>
    <row r="29" spans="1:2" ht="32.25" customHeight="1">
      <c r="A29" s="8" t="s">
        <v>13</v>
      </c>
      <c r="B29" s="21"/>
    </row>
    <row r="30" spans="1:2" ht="32.25" customHeight="1">
      <c r="A30" s="8" t="s">
        <v>14</v>
      </c>
      <c r="B30" s="21"/>
    </row>
    <row r="31" spans="1:2" ht="33" customHeight="1">
      <c r="A31" s="7" t="s">
        <v>15</v>
      </c>
      <c r="B31" s="21"/>
    </row>
    <row r="32" spans="1:2" ht="33" customHeight="1">
      <c r="A32" s="7" t="s">
        <v>16</v>
      </c>
      <c r="B32" s="21">
        <v>395</v>
      </c>
    </row>
    <row r="33" spans="1:2" ht="18" customHeight="1">
      <c r="A33" s="70" t="s">
        <v>21</v>
      </c>
      <c r="B33" s="21"/>
    </row>
    <row r="34" spans="1:2" ht="15.75" customHeight="1">
      <c r="A34" s="71"/>
      <c r="B34" s="21"/>
    </row>
    <row r="35" spans="1:2" ht="70.5" customHeight="1">
      <c r="A35" s="9" t="s">
        <v>22</v>
      </c>
      <c r="B35" s="55"/>
    </row>
    <row r="36" spans="1:2" ht="49.5" customHeight="1">
      <c r="A36" s="7" t="s">
        <v>17</v>
      </c>
      <c r="B36" s="11">
        <v>128.16</v>
      </c>
    </row>
    <row r="37" spans="1:2" ht="81.75" customHeight="1">
      <c r="A37" s="7" t="s">
        <v>18</v>
      </c>
      <c r="B37" s="43"/>
    </row>
    <row r="38" spans="1:2" ht="48" customHeight="1">
      <c r="A38" s="10" t="s">
        <v>23</v>
      </c>
      <c r="B38" s="44">
        <v>0</v>
      </c>
    </row>
    <row r="39" spans="1:2" ht="48.75" customHeight="1">
      <c r="A39" s="10" t="s">
        <v>20</v>
      </c>
      <c r="B39" s="56">
        <f>B13-B14</f>
        <v>-13300.16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46"/>
    </row>
    <row r="42" spans="1:2" ht="34.5" customHeight="1">
      <c r="A42" s="10" t="s">
        <v>2</v>
      </c>
      <c r="B42" s="57"/>
    </row>
    <row r="43" spans="1:2" ht="50.25" customHeight="1">
      <c r="A43" s="7" t="s">
        <v>24</v>
      </c>
      <c r="B43" s="58"/>
    </row>
    <row r="44" spans="1:2" ht="51" customHeight="1">
      <c r="A44" s="7" t="s">
        <v>25</v>
      </c>
      <c r="B44" s="57"/>
    </row>
    <row r="45" spans="1:2" ht="44.25" customHeight="1">
      <c r="A45" s="72" t="s">
        <v>72</v>
      </c>
      <c r="B45" s="59">
        <v>9.24</v>
      </c>
    </row>
    <row r="46" spans="1:2" ht="30" customHeight="1">
      <c r="A46" s="72"/>
      <c r="B46" s="29">
        <v>9.24</v>
      </c>
    </row>
    <row r="47" spans="1:2" ht="34.5" customHeight="1">
      <c r="A47" s="72"/>
      <c r="B47" s="60"/>
    </row>
    <row r="48" spans="1:2" ht="52.5" customHeight="1">
      <c r="A48" s="7" t="s">
        <v>27</v>
      </c>
      <c r="B48" s="61"/>
    </row>
    <row r="49" spans="1:2" ht="39" customHeight="1">
      <c r="A49" s="6" t="s">
        <v>28</v>
      </c>
      <c r="B49" s="52"/>
    </row>
    <row r="50" spans="1:2" ht="36.75" customHeight="1">
      <c r="A50" s="6" t="s">
        <v>29</v>
      </c>
      <c r="B50" s="26"/>
    </row>
    <row r="51" spans="1:2" ht="39.75" customHeight="1">
      <c r="A51" s="6" t="s">
        <v>30</v>
      </c>
      <c r="B51" s="26"/>
    </row>
    <row r="52" spans="1:2" ht="84" customHeight="1">
      <c r="A52" s="10" t="s">
        <v>70</v>
      </c>
      <c r="B52" s="61"/>
    </row>
    <row r="53" spans="1:2" ht="77.25" customHeight="1">
      <c r="A53" s="6" t="s">
        <v>31</v>
      </c>
      <c r="B53" s="26"/>
    </row>
    <row r="54" spans="1:2" ht="81" customHeight="1">
      <c r="A54" s="6" t="s">
        <v>32</v>
      </c>
      <c r="B54" s="26"/>
    </row>
    <row r="56" spans="1:2" ht="27" customHeight="1">
      <c r="A56" s="73" t="s">
        <v>34</v>
      </c>
      <c r="B56" s="74"/>
    </row>
    <row r="57" spans="1:2" ht="57" customHeight="1">
      <c r="A57" s="73" t="s">
        <v>35</v>
      </c>
      <c r="B57" s="74"/>
    </row>
    <row r="58" spans="1:2" ht="50.25" customHeight="1">
      <c r="A58" s="67" t="s">
        <v>36</v>
      </c>
      <c r="B58" s="68"/>
    </row>
    <row r="59" spans="1:2" ht="66" customHeight="1">
      <c r="A59" s="67" t="s">
        <v>37</v>
      </c>
      <c r="B59" s="68"/>
    </row>
    <row r="60" spans="1:2" ht="39" customHeight="1">
      <c r="A60" s="67" t="s">
        <v>38</v>
      </c>
      <c r="B60" s="68"/>
    </row>
    <row r="61" spans="1:2" ht="56.25" customHeight="1">
      <c r="A61" s="67" t="s">
        <v>39</v>
      </c>
      <c r="B61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58:B58"/>
    <mergeCell ref="A59:B59"/>
    <mergeCell ref="A60:B60"/>
    <mergeCell ref="A61:B61"/>
    <mergeCell ref="A25:A26"/>
    <mergeCell ref="A27:A28"/>
    <mergeCell ref="A33:A34"/>
    <mergeCell ref="A45:A47"/>
    <mergeCell ref="A56:B56"/>
    <mergeCell ref="A57:B57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B71"/>
  <sheetViews>
    <sheetView view="pageBreakPreview" zoomScaleSheetLayoutView="100" zoomScalePageLayoutView="0" workbookViewId="0" topLeftCell="A7">
      <selection activeCell="B14" sqref="B14"/>
    </sheetView>
  </sheetViews>
  <sheetFormatPr defaultColWidth="9.00390625" defaultRowHeight="12.75"/>
  <cols>
    <col min="1" max="1" width="59.25390625" style="1" customWidth="1"/>
    <col min="2" max="2" width="40.625" style="53" customWidth="1"/>
    <col min="3" max="16384" width="9.125" style="1" customWidth="1"/>
  </cols>
  <sheetData>
    <row r="1" spans="1:2" ht="75" customHeight="1">
      <c r="A1" s="3"/>
      <c r="B1" s="35" t="s">
        <v>40</v>
      </c>
    </row>
    <row r="2" spans="1:2" ht="18.75" customHeight="1">
      <c r="A2" s="3"/>
      <c r="B2" s="36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6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61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37"/>
    </row>
    <row r="12" spans="1:2" ht="31.5" customHeight="1">
      <c r="A12" s="7" t="s">
        <v>3</v>
      </c>
      <c r="B12" s="22" t="s">
        <v>44</v>
      </c>
    </row>
    <row r="13" spans="1:2" ht="32.25" customHeight="1">
      <c r="A13" s="7" t="s">
        <v>4</v>
      </c>
      <c r="B13" s="21">
        <v>343893</v>
      </c>
    </row>
    <row r="14" spans="1:2" ht="48.75" customHeight="1">
      <c r="A14" s="7" t="s">
        <v>5</v>
      </c>
      <c r="B14" s="11">
        <v>389923.45</v>
      </c>
    </row>
    <row r="15" spans="1:2" ht="33" customHeight="1">
      <c r="A15" s="7" t="s">
        <v>6</v>
      </c>
      <c r="B15" s="21">
        <v>0</v>
      </c>
    </row>
    <row r="16" spans="1:2" ht="50.25" customHeight="1">
      <c r="A16" s="5" t="s">
        <v>7</v>
      </c>
      <c r="B16" s="21">
        <v>47377</v>
      </c>
    </row>
    <row r="17" spans="1:2" ht="18" customHeight="1">
      <c r="A17" s="6" t="s">
        <v>48</v>
      </c>
      <c r="B17" s="21">
        <f>B16</f>
        <v>47377</v>
      </c>
    </row>
    <row r="18" spans="1:2" ht="17.25" customHeight="1">
      <c r="A18" s="6" t="s">
        <v>49</v>
      </c>
      <c r="B18" s="21">
        <v>17795</v>
      </c>
    </row>
    <row r="19" spans="1:2" ht="21" customHeight="1">
      <c r="A19" s="6" t="s">
        <v>50</v>
      </c>
      <c r="B19" s="21">
        <f>B16/B18*1000</f>
        <v>2662.3770722112954</v>
      </c>
    </row>
    <row r="20" spans="1:2" ht="66.75" customHeight="1">
      <c r="A20" s="38" t="s">
        <v>8</v>
      </c>
      <c r="B20" s="39">
        <v>20908</v>
      </c>
    </row>
    <row r="21" spans="1:2" ht="18.75" customHeight="1">
      <c r="A21" s="12" t="s">
        <v>51</v>
      </c>
      <c r="B21" s="40">
        <f>B20/B22</f>
        <v>4.113003330454677</v>
      </c>
    </row>
    <row r="22" spans="1:2" ht="20.25" customHeight="1">
      <c r="A22" s="12" t="s">
        <v>52</v>
      </c>
      <c r="B22" s="11">
        <v>5083.39</v>
      </c>
    </row>
    <row r="23" spans="1:2" ht="34.5" customHeight="1">
      <c r="A23" s="8" t="s">
        <v>9</v>
      </c>
      <c r="B23" s="21">
        <v>35983</v>
      </c>
    </row>
    <row r="24" spans="1:2" ht="32.25" customHeight="1">
      <c r="A24" s="8" t="s">
        <v>10</v>
      </c>
      <c r="B24" s="41">
        <v>509.2</v>
      </c>
    </row>
    <row r="25" spans="1:2" ht="18" customHeight="1">
      <c r="A25" s="69" t="s">
        <v>11</v>
      </c>
      <c r="B25" s="21">
        <v>119415</v>
      </c>
    </row>
    <row r="26" spans="1:2" ht="17.25" customHeight="1">
      <c r="A26" s="69"/>
      <c r="B26" s="21">
        <v>30814</v>
      </c>
    </row>
    <row r="27" spans="1:2" ht="18" customHeight="1">
      <c r="A27" s="69" t="s">
        <v>12</v>
      </c>
      <c r="B27" s="21">
        <f>19443-258</f>
        <v>19185</v>
      </c>
    </row>
    <row r="28" spans="1:2" ht="15.75" customHeight="1">
      <c r="A28" s="69"/>
      <c r="B28" s="21">
        <v>4512</v>
      </c>
    </row>
    <row r="29" spans="1:2" ht="32.25" customHeight="1">
      <c r="A29" s="8" t="s">
        <v>13</v>
      </c>
      <c r="B29" s="21">
        <v>10120</v>
      </c>
    </row>
    <row r="30" spans="1:2" ht="32.25" customHeight="1">
      <c r="A30" s="8" t="s">
        <v>14</v>
      </c>
      <c r="B30" s="21">
        <v>18637</v>
      </c>
    </row>
    <row r="31" spans="1:2" ht="33" customHeight="1">
      <c r="A31" s="7" t="s">
        <v>15</v>
      </c>
      <c r="B31" s="21">
        <v>0</v>
      </c>
    </row>
    <row r="32" spans="1:2" ht="33" customHeight="1">
      <c r="A32" s="7" t="s">
        <v>16</v>
      </c>
      <c r="B32" s="21">
        <f>7461+10196.45</f>
        <v>17657.45</v>
      </c>
    </row>
    <row r="33" spans="1:2" ht="18" customHeight="1">
      <c r="A33" s="70" t="s">
        <v>21</v>
      </c>
      <c r="B33" s="21">
        <v>6008</v>
      </c>
    </row>
    <row r="34" spans="1:2" ht="15.75" customHeight="1">
      <c r="A34" s="71"/>
      <c r="B34" s="21">
        <v>0</v>
      </c>
    </row>
    <row r="35" spans="1:2" ht="141.75" customHeight="1">
      <c r="A35" s="9" t="s">
        <v>22</v>
      </c>
      <c r="B35" s="42" t="s">
        <v>62</v>
      </c>
    </row>
    <row r="36" spans="1:2" ht="49.5" customHeight="1">
      <c r="A36" s="7" t="s">
        <v>17</v>
      </c>
      <c r="B36" s="43">
        <f>B14-B15-B16-B20-B23-B24-B25-B26-B27-B28-B29-B30-B31-B32-B33-B34</f>
        <v>58797.8</v>
      </c>
    </row>
    <row r="37" spans="1:2" ht="81.75" customHeight="1">
      <c r="A37" s="7" t="s">
        <v>18</v>
      </c>
      <c r="B37" s="43" t="s">
        <v>46</v>
      </c>
    </row>
    <row r="38" spans="1:2" ht="48" customHeight="1">
      <c r="A38" s="10" t="s">
        <v>23</v>
      </c>
      <c r="B38" s="44">
        <v>-8783.071</v>
      </c>
    </row>
    <row r="39" spans="1:2" ht="48.75" customHeight="1">
      <c r="A39" s="10" t="s">
        <v>20</v>
      </c>
      <c r="B39" s="21">
        <f>B13-B14</f>
        <v>-46030.45000000001</v>
      </c>
    </row>
    <row r="40" spans="1:2" ht="81" customHeight="1">
      <c r="A40" s="27" t="s">
        <v>19</v>
      </c>
      <c r="B40" s="45" t="s">
        <v>56</v>
      </c>
    </row>
    <row r="41" spans="1:2" ht="66" customHeight="1">
      <c r="A41" s="38" t="s">
        <v>63</v>
      </c>
      <c r="B41" s="46">
        <v>129.47</v>
      </c>
    </row>
    <row r="42" spans="1:2" ht="22.5" customHeight="1">
      <c r="A42" s="47" t="s">
        <v>64</v>
      </c>
      <c r="B42" s="48">
        <v>30</v>
      </c>
    </row>
    <row r="43" spans="1:2" ht="22.5" customHeight="1">
      <c r="A43" s="47" t="s">
        <v>65</v>
      </c>
      <c r="B43" s="48">
        <v>62</v>
      </c>
    </row>
    <row r="44" spans="1:2" ht="21" customHeight="1">
      <c r="A44" s="47" t="s">
        <v>66</v>
      </c>
      <c r="B44" s="48">
        <v>20.4</v>
      </c>
    </row>
    <row r="45" spans="1:2" ht="21" customHeight="1">
      <c r="A45" s="47" t="s">
        <v>67</v>
      </c>
      <c r="B45" s="48">
        <v>4.85</v>
      </c>
    </row>
    <row r="46" spans="1:2" ht="23.25" customHeight="1">
      <c r="A46" s="47" t="s">
        <v>68</v>
      </c>
      <c r="B46" s="48">
        <v>12.22</v>
      </c>
    </row>
    <row r="47" spans="1:2" ht="34.5" customHeight="1">
      <c r="A47" s="10" t="s">
        <v>2</v>
      </c>
      <c r="B47" s="48">
        <v>38.22</v>
      </c>
    </row>
    <row r="48" spans="1:2" ht="50.25" customHeight="1">
      <c r="A48" s="7" t="s">
        <v>24</v>
      </c>
      <c r="B48" s="49">
        <v>132.074</v>
      </c>
    </row>
    <row r="49" spans="1:2" ht="51" customHeight="1">
      <c r="A49" s="7" t="s">
        <v>25</v>
      </c>
      <c r="B49" s="48">
        <v>0</v>
      </c>
    </row>
    <row r="50" spans="1:2" ht="44.25" customHeight="1">
      <c r="A50" s="72" t="s">
        <v>26</v>
      </c>
      <c r="B50" s="50">
        <v>118.403</v>
      </c>
    </row>
    <row r="51" spans="1:2" ht="30" customHeight="1">
      <c r="A51" s="72"/>
      <c r="B51" s="30">
        <v>19.616</v>
      </c>
    </row>
    <row r="52" spans="1:2" ht="34.5" customHeight="1">
      <c r="A52" s="72"/>
      <c r="B52" s="51">
        <f>B50-B51</f>
        <v>98.787</v>
      </c>
    </row>
    <row r="53" spans="1:2" ht="52.5" customHeight="1">
      <c r="A53" s="7" t="s">
        <v>27</v>
      </c>
      <c r="B53" s="25" t="s">
        <v>69</v>
      </c>
    </row>
    <row r="54" spans="1:2" ht="39" customHeight="1">
      <c r="A54" s="6" t="s">
        <v>28</v>
      </c>
      <c r="B54" s="52">
        <v>11.237</v>
      </c>
    </row>
    <row r="55" spans="1:2" ht="36.75" customHeight="1">
      <c r="A55" s="6" t="s">
        <v>29</v>
      </c>
      <c r="B55" s="26">
        <v>105</v>
      </c>
    </row>
    <row r="56" spans="1:2" ht="39.75" customHeight="1">
      <c r="A56" s="6" t="s">
        <v>30</v>
      </c>
      <c r="B56" s="26">
        <v>9.59</v>
      </c>
    </row>
    <row r="57" spans="1:2" ht="84" customHeight="1">
      <c r="A57" s="10" t="s">
        <v>70</v>
      </c>
      <c r="B57" s="26">
        <v>156.69</v>
      </c>
    </row>
    <row r="58" spans="1:2" s="3" customFormat="1" ht="27" customHeight="1">
      <c r="A58" s="47" t="s">
        <v>64</v>
      </c>
      <c r="B58" s="26">
        <v>151.68</v>
      </c>
    </row>
    <row r="59" spans="1:2" s="3" customFormat="1" ht="27" customHeight="1">
      <c r="A59" s="47" t="s">
        <v>65</v>
      </c>
      <c r="B59" s="26">
        <v>155.042</v>
      </c>
    </row>
    <row r="60" spans="1:2" s="3" customFormat="1" ht="27" customHeight="1">
      <c r="A60" s="47" t="s">
        <v>66</v>
      </c>
      <c r="B60" s="26">
        <v>159.78</v>
      </c>
    </row>
    <row r="61" spans="1:2" s="3" customFormat="1" ht="27" customHeight="1">
      <c r="A61" s="47" t="s">
        <v>67</v>
      </c>
      <c r="B61" s="26">
        <v>160.03</v>
      </c>
    </row>
    <row r="62" spans="1:2" ht="27" customHeight="1">
      <c r="A62" s="47" t="s">
        <v>68</v>
      </c>
      <c r="B62" s="26">
        <v>156.94</v>
      </c>
    </row>
    <row r="63" spans="1:2" ht="77.25" customHeight="1">
      <c r="A63" s="6" t="s">
        <v>31</v>
      </c>
      <c r="B63" s="26">
        <v>38.47</v>
      </c>
    </row>
    <row r="64" spans="1:2" ht="81" customHeight="1">
      <c r="A64" s="6" t="s">
        <v>32</v>
      </c>
      <c r="B64" s="26">
        <v>1.17</v>
      </c>
    </row>
    <row r="66" spans="1:2" ht="27" customHeight="1">
      <c r="A66" s="73" t="s">
        <v>34</v>
      </c>
      <c r="B66" s="74"/>
    </row>
    <row r="67" spans="1:2" ht="57" customHeight="1">
      <c r="A67" s="73" t="s">
        <v>35</v>
      </c>
      <c r="B67" s="74"/>
    </row>
    <row r="68" spans="1:2" ht="50.25" customHeight="1">
      <c r="A68" s="67" t="s">
        <v>36</v>
      </c>
      <c r="B68" s="68"/>
    </row>
    <row r="69" spans="1:2" ht="66" customHeight="1">
      <c r="A69" s="67" t="s">
        <v>37</v>
      </c>
      <c r="B69" s="68"/>
    </row>
    <row r="70" spans="1:2" ht="39" customHeight="1">
      <c r="A70" s="67" t="s">
        <v>38</v>
      </c>
      <c r="B70" s="68"/>
    </row>
    <row r="71" spans="1:2" ht="56.25" customHeight="1">
      <c r="A71" s="67" t="s">
        <v>39</v>
      </c>
      <c r="B71" s="68"/>
    </row>
  </sheetData>
  <sheetProtection/>
  <mergeCells count="16">
    <mergeCell ref="A3:B4"/>
    <mergeCell ref="A6:B6"/>
    <mergeCell ref="A7:B7"/>
    <mergeCell ref="A8:B8"/>
    <mergeCell ref="A9:B9"/>
    <mergeCell ref="A10:B10"/>
    <mergeCell ref="A68:B68"/>
    <mergeCell ref="A69:B69"/>
    <mergeCell ref="A70:B70"/>
    <mergeCell ref="A71:B71"/>
    <mergeCell ref="A25:A26"/>
    <mergeCell ref="A27:A28"/>
    <mergeCell ref="A33:A34"/>
    <mergeCell ref="A50:A52"/>
    <mergeCell ref="A66:B66"/>
    <mergeCell ref="A67:B67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4"/>
  <sheetViews>
    <sheetView view="pageBreakPreview" zoomScaleSheetLayoutView="100" zoomScalePageLayoutView="0" workbookViewId="0" topLeftCell="A1">
      <selection activeCell="A62" sqref="A62:B62"/>
    </sheetView>
  </sheetViews>
  <sheetFormatPr defaultColWidth="9.00390625" defaultRowHeight="12.75"/>
  <cols>
    <col min="1" max="1" width="59.25390625" style="1" customWidth="1"/>
    <col min="2" max="2" width="40.625" style="1" customWidth="1"/>
    <col min="3" max="16384" width="9.125" style="1" customWidth="1"/>
  </cols>
  <sheetData>
    <row r="1" spans="1:2" ht="75" customHeight="1">
      <c r="A1" s="3"/>
      <c r="B1" s="31" t="s">
        <v>40</v>
      </c>
    </row>
    <row r="2" spans="1:2" ht="18.75" customHeight="1">
      <c r="A2" s="3"/>
      <c r="B2" s="32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32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57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4"/>
    </row>
    <row r="12" spans="1:2" ht="31.5" customHeight="1">
      <c r="A12" s="7" t="s">
        <v>3</v>
      </c>
      <c r="B12" s="33" t="s">
        <v>44</v>
      </c>
    </row>
    <row r="13" spans="1:2" ht="32.25" customHeight="1">
      <c r="A13" s="7" t="s">
        <v>4</v>
      </c>
      <c r="B13" s="34" t="s">
        <v>58</v>
      </c>
    </row>
    <row r="14" spans="1:2" ht="48.75" customHeight="1">
      <c r="A14" s="7" t="s">
        <v>5</v>
      </c>
      <c r="B14" s="34" t="s">
        <v>58</v>
      </c>
    </row>
    <row r="15" spans="1:2" ht="33" customHeight="1">
      <c r="A15" s="7" t="s">
        <v>6</v>
      </c>
      <c r="B15" s="34">
        <v>0</v>
      </c>
    </row>
    <row r="16" spans="1:2" ht="20.25" customHeight="1">
      <c r="A16" s="84" t="s">
        <v>7</v>
      </c>
      <c r="B16" s="34">
        <v>0</v>
      </c>
    </row>
    <row r="17" spans="1:2" ht="18" customHeight="1">
      <c r="A17" s="85"/>
      <c r="B17" s="34">
        <v>0</v>
      </c>
    </row>
    <row r="18" spans="1:2" ht="17.25" customHeight="1">
      <c r="A18" s="85"/>
      <c r="B18" s="34">
        <v>0</v>
      </c>
    </row>
    <row r="19" spans="1:2" ht="21" customHeight="1">
      <c r="A19" s="85"/>
      <c r="B19" s="34">
        <v>0</v>
      </c>
    </row>
    <row r="20" spans="1:2" ht="22.5" customHeight="1">
      <c r="A20" s="72" t="s">
        <v>8</v>
      </c>
      <c r="B20" s="34">
        <v>0</v>
      </c>
    </row>
    <row r="21" spans="1:2" ht="38.25" customHeight="1">
      <c r="A21" s="71"/>
      <c r="B21" s="34">
        <v>0</v>
      </c>
    </row>
    <row r="22" spans="1:2" ht="15.75" customHeight="1">
      <c r="A22" s="71"/>
      <c r="B22" s="34">
        <v>0</v>
      </c>
    </row>
    <row r="23" spans="1:2" ht="34.5" customHeight="1">
      <c r="A23" s="8" t="s">
        <v>9</v>
      </c>
      <c r="B23" s="34">
        <v>0</v>
      </c>
    </row>
    <row r="24" spans="1:2" ht="32.25" customHeight="1">
      <c r="A24" s="8" t="s">
        <v>10</v>
      </c>
      <c r="B24" s="34">
        <v>0</v>
      </c>
    </row>
    <row r="25" spans="1:2" ht="18" customHeight="1">
      <c r="A25" s="69" t="s">
        <v>11</v>
      </c>
      <c r="B25" s="34">
        <v>0</v>
      </c>
    </row>
    <row r="26" spans="1:2" ht="17.25" customHeight="1">
      <c r="A26" s="69"/>
      <c r="B26" s="34">
        <v>0</v>
      </c>
    </row>
    <row r="27" spans="1:2" ht="18" customHeight="1">
      <c r="A27" s="69" t="s">
        <v>12</v>
      </c>
      <c r="B27" s="34">
        <v>0</v>
      </c>
    </row>
    <row r="28" spans="1:2" ht="15.75" customHeight="1">
      <c r="A28" s="69"/>
      <c r="B28" s="34">
        <v>0</v>
      </c>
    </row>
    <row r="29" spans="1:2" ht="32.25" customHeight="1">
      <c r="A29" s="8" t="s">
        <v>13</v>
      </c>
      <c r="B29" s="34">
        <v>0</v>
      </c>
    </row>
    <row r="30" spans="1:2" ht="32.25" customHeight="1">
      <c r="A30" s="8" t="s">
        <v>14</v>
      </c>
      <c r="B30" s="34">
        <v>0</v>
      </c>
    </row>
    <row r="31" spans="1:2" ht="33" customHeight="1">
      <c r="A31" s="7" t="s">
        <v>15</v>
      </c>
      <c r="B31" s="34">
        <v>0</v>
      </c>
    </row>
    <row r="32" spans="1:2" ht="33" customHeight="1">
      <c r="A32" s="7" t="s">
        <v>16</v>
      </c>
      <c r="B32" s="34">
        <v>0</v>
      </c>
    </row>
    <row r="33" spans="1:2" ht="18" customHeight="1">
      <c r="A33" s="70" t="s">
        <v>21</v>
      </c>
      <c r="B33" s="34">
        <v>0</v>
      </c>
    </row>
    <row r="34" spans="1:2" ht="15.75" customHeight="1">
      <c r="A34" s="71"/>
      <c r="B34" s="34">
        <v>0</v>
      </c>
    </row>
    <row r="35" spans="1:2" ht="70.5" customHeight="1">
      <c r="A35" s="9" t="s">
        <v>22</v>
      </c>
      <c r="B35" s="34">
        <v>0</v>
      </c>
    </row>
    <row r="36" spans="1:2" ht="49.5" customHeight="1">
      <c r="A36" s="7" t="s">
        <v>17</v>
      </c>
      <c r="B36" s="34">
        <v>0</v>
      </c>
    </row>
    <row r="37" spans="1:2" ht="81.75" customHeight="1">
      <c r="A37" s="7" t="s">
        <v>18</v>
      </c>
      <c r="B37" s="34">
        <v>0</v>
      </c>
    </row>
    <row r="38" spans="1:2" ht="48" customHeight="1">
      <c r="A38" s="10" t="s">
        <v>23</v>
      </c>
      <c r="B38" s="34">
        <v>0</v>
      </c>
    </row>
    <row r="39" spans="1:2" ht="48.75" customHeight="1">
      <c r="A39" s="10" t="s">
        <v>20</v>
      </c>
      <c r="B39" s="34">
        <v>0</v>
      </c>
    </row>
    <row r="40" spans="1:2" ht="81" customHeight="1">
      <c r="A40" s="7" t="s">
        <v>19</v>
      </c>
      <c r="B40" s="34">
        <v>0</v>
      </c>
    </row>
    <row r="41" spans="1:2" ht="63" customHeight="1">
      <c r="A41" s="72" t="s">
        <v>47</v>
      </c>
      <c r="B41" s="34">
        <v>0</v>
      </c>
    </row>
    <row r="42" spans="1:2" ht="17.25" customHeight="1">
      <c r="A42" s="72"/>
      <c r="B42" s="34">
        <v>0</v>
      </c>
    </row>
    <row r="43" spans="1:2" ht="34.5" customHeight="1">
      <c r="A43" s="10" t="s">
        <v>2</v>
      </c>
      <c r="B43" s="34">
        <v>0</v>
      </c>
    </row>
    <row r="44" spans="1:2" ht="50.25" customHeight="1">
      <c r="A44" s="7" t="s">
        <v>24</v>
      </c>
      <c r="B44" s="34">
        <v>0</v>
      </c>
    </row>
    <row r="45" spans="1:2" ht="51" customHeight="1">
      <c r="A45" s="7" t="s">
        <v>25</v>
      </c>
      <c r="B45" s="34">
        <v>0</v>
      </c>
    </row>
    <row r="46" spans="1:2" ht="44.25" customHeight="1">
      <c r="A46" s="72" t="s">
        <v>26</v>
      </c>
      <c r="B46" s="34">
        <v>0</v>
      </c>
    </row>
    <row r="47" spans="1:2" ht="18" customHeight="1">
      <c r="A47" s="72"/>
      <c r="B47" s="34">
        <v>0</v>
      </c>
    </row>
    <row r="48" spans="1:2" ht="34.5" customHeight="1">
      <c r="A48" s="72"/>
      <c r="B48" s="34">
        <v>0</v>
      </c>
    </row>
    <row r="49" spans="1:2" ht="52.5" customHeight="1">
      <c r="A49" s="7" t="s">
        <v>27</v>
      </c>
      <c r="B49" s="34">
        <v>0</v>
      </c>
    </row>
    <row r="50" spans="1:2" ht="39" customHeight="1">
      <c r="A50" s="6" t="s">
        <v>28</v>
      </c>
      <c r="B50" s="34">
        <v>0</v>
      </c>
    </row>
    <row r="51" spans="1:2" ht="36.75" customHeight="1">
      <c r="A51" s="6" t="s">
        <v>29</v>
      </c>
      <c r="B51" s="34">
        <v>0</v>
      </c>
    </row>
    <row r="52" spans="1:2" ht="39.75" customHeight="1">
      <c r="A52" s="6" t="s">
        <v>30</v>
      </c>
      <c r="B52" s="34">
        <v>0</v>
      </c>
    </row>
    <row r="53" spans="1:2" ht="73.5" customHeight="1">
      <c r="A53" s="81" t="s">
        <v>59</v>
      </c>
      <c r="B53" s="34">
        <v>0</v>
      </c>
    </row>
    <row r="54" spans="1:2" ht="27" customHeight="1">
      <c r="A54" s="81"/>
      <c r="B54" s="34">
        <v>0</v>
      </c>
    </row>
    <row r="55" spans="1:2" ht="42" customHeight="1">
      <c r="A55" s="81"/>
      <c r="B55" s="34">
        <v>0</v>
      </c>
    </row>
    <row r="56" spans="1:2" ht="77.25" customHeight="1">
      <c r="A56" s="6" t="s">
        <v>31</v>
      </c>
      <c r="B56" s="34">
        <v>0</v>
      </c>
    </row>
    <row r="57" spans="1:2" ht="81" customHeight="1">
      <c r="A57" s="6" t="s">
        <v>32</v>
      </c>
      <c r="B57" s="34">
        <v>0</v>
      </c>
    </row>
    <row r="58" spans="1:2" ht="105.75" customHeight="1">
      <c r="A58" s="82" t="s">
        <v>60</v>
      </c>
      <c r="B58" s="83"/>
    </row>
    <row r="59" spans="1:2" ht="39" customHeight="1">
      <c r="A59" s="73" t="s">
        <v>34</v>
      </c>
      <c r="B59" s="74"/>
    </row>
    <row r="60" spans="1:2" ht="50.25" customHeight="1">
      <c r="A60" s="73" t="s">
        <v>35</v>
      </c>
      <c r="B60" s="74"/>
    </row>
    <row r="61" spans="1:2" ht="42.75" customHeight="1">
      <c r="A61" s="67" t="s">
        <v>36</v>
      </c>
      <c r="B61" s="68"/>
    </row>
    <row r="62" spans="1:2" ht="66" customHeight="1">
      <c r="A62" s="67" t="s">
        <v>37</v>
      </c>
      <c r="B62" s="68"/>
    </row>
    <row r="63" spans="1:2" ht="39" customHeight="1">
      <c r="A63" s="67" t="s">
        <v>38</v>
      </c>
      <c r="B63" s="68"/>
    </row>
    <row r="64" spans="1:2" ht="56.25" customHeight="1">
      <c r="A64" s="67" t="s">
        <v>39</v>
      </c>
      <c r="B64" s="68"/>
    </row>
  </sheetData>
  <sheetProtection/>
  <mergeCells count="21">
    <mergeCell ref="A3:B4"/>
    <mergeCell ref="A6:B6"/>
    <mergeCell ref="A7:B7"/>
    <mergeCell ref="A8:B8"/>
    <mergeCell ref="A9:B9"/>
    <mergeCell ref="A10:B10"/>
    <mergeCell ref="A16:A19"/>
    <mergeCell ref="A20:A22"/>
    <mergeCell ref="A25:A26"/>
    <mergeCell ref="A27:A28"/>
    <mergeCell ref="A33:A34"/>
    <mergeCell ref="A41:A42"/>
    <mergeCell ref="A62:B62"/>
    <mergeCell ref="A63:B63"/>
    <mergeCell ref="A64:B64"/>
    <mergeCell ref="A46:A48"/>
    <mergeCell ref="A53:A55"/>
    <mergeCell ref="A58:B58"/>
    <mergeCell ref="A59:B59"/>
    <mergeCell ref="A60:B60"/>
    <mergeCell ref="A61:B61"/>
  </mergeCell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3"/>
  <sheetViews>
    <sheetView view="pageBreakPreview" zoomScaleSheetLayoutView="100" zoomScalePageLayoutView="0" workbookViewId="0" topLeftCell="A1">
      <selection activeCell="B14" sqref="B14"/>
    </sheetView>
  </sheetViews>
  <sheetFormatPr defaultColWidth="9.00390625" defaultRowHeight="12.75"/>
  <cols>
    <col min="1" max="1" width="59.25390625" style="1" customWidth="1"/>
    <col min="2" max="2" width="40.625" style="20" customWidth="1"/>
    <col min="3" max="16384" width="9.125" style="1" customWidth="1"/>
  </cols>
  <sheetData>
    <row r="1" spans="1:2" ht="75" customHeight="1">
      <c r="A1" s="3"/>
      <c r="B1" s="14" t="s">
        <v>40</v>
      </c>
    </row>
    <row r="2" spans="1:2" ht="18.75" customHeight="1">
      <c r="A2" s="3"/>
      <c r="B2" s="15"/>
    </row>
    <row r="3" spans="1:2" ht="13.5" customHeight="1">
      <c r="A3" s="75" t="s">
        <v>1</v>
      </c>
      <c r="B3" s="75"/>
    </row>
    <row r="4" spans="1:2" ht="27.75" customHeight="1">
      <c r="A4" s="75"/>
      <c r="B4" s="75"/>
    </row>
    <row r="5" ht="13.5" customHeight="1">
      <c r="B5" s="15"/>
    </row>
    <row r="6" spans="1:2" s="2" customFormat="1" ht="52.5" customHeight="1">
      <c r="A6" s="76" t="s">
        <v>33</v>
      </c>
      <c r="B6" s="77"/>
    </row>
    <row r="7" spans="1:2" s="2" customFormat="1" ht="24.75" customHeight="1">
      <c r="A7" s="78" t="s">
        <v>41</v>
      </c>
      <c r="B7" s="78"/>
    </row>
    <row r="8" spans="1:2" s="2" customFormat="1" ht="15.75" customHeight="1">
      <c r="A8" s="79" t="s">
        <v>42</v>
      </c>
      <c r="B8" s="79"/>
    </row>
    <row r="9" spans="1:2" s="2" customFormat="1" ht="20.25" customHeight="1">
      <c r="A9" s="79" t="s">
        <v>43</v>
      </c>
      <c r="B9" s="79"/>
    </row>
    <row r="10" spans="1:2" s="2" customFormat="1" ht="13.5" customHeight="1">
      <c r="A10" s="80" t="s">
        <v>0</v>
      </c>
      <c r="B10" s="80"/>
    </row>
    <row r="11" spans="1:2" s="2" customFormat="1" ht="13.5" customHeight="1">
      <c r="A11" s="4"/>
      <c r="B11" s="16"/>
    </row>
    <row r="12" spans="1:2" ht="31.5" customHeight="1">
      <c r="A12" s="7" t="s">
        <v>3</v>
      </c>
      <c r="B12" s="17" t="s">
        <v>44</v>
      </c>
    </row>
    <row r="13" spans="1:2" ht="32.25" customHeight="1">
      <c r="A13" s="7" t="s">
        <v>4</v>
      </c>
      <c r="B13" s="21">
        <v>35254</v>
      </c>
    </row>
    <row r="14" spans="1:2" ht="48.75" customHeight="1">
      <c r="A14" s="7" t="s">
        <v>5</v>
      </c>
      <c r="B14" s="11">
        <v>44210.29</v>
      </c>
    </row>
    <row r="15" spans="1:2" ht="33" customHeight="1">
      <c r="A15" s="7" t="s">
        <v>6</v>
      </c>
      <c r="B15" s="21">
        <v>8825</v>
      </c>
    </row>
    <row r="16" spans="1:2" ht="52.5" customHeight="1">
      <c r="A16" s="5" t="s">
        <v>7</v>
      </c>
      <c r="B16" s="21">
        <v>2168</v>
      </c>
    </row>
    <row r="17" spans="1:2" ht="18" customHeight="1">
      <c r="A17" s="6" t="s">
        <v>48</v>
      </c>
      <c r="B17" s="21">
        <v>2168</v>
      </c>
    </row>
    <row r="18" spans="1:2" ht="17.25" customHeight="1">
      <c r="A18" s="6" t="s">
        <v>49</v>
      </c>
      <c r="B18" s="21">
        <v>633</v>
      </c>
    </row>
    <row r="19" spans="1:2" ht="21" customHeight="1">
      <c r="A19" s="6" t="s">
        <v>50</v>
      </c>
      <c r="B19" s="11">
        <v>3424.96</v>
      </c>
    </row>
    <row r="20" spans="1:2" ht="50.25" customHeight="1">
      <c r="A20" s="10" t="s">
        <v>8</v>
      </c>
      <c r="B20" s="21">
        <v>1656</v>
      </c>
    </row>
    <row r="21" spans="1:2" ht="19.5" customHeight="1">
      <c r="A21" s="12" t="s">
        <v>51</v>
      </c>
      <c r="B21" s="22">
        <v>4113</v>
      </c>
    </row>
    <row r="22" spans="1:2" ht="23.25" customHeight="1">
      <c r="A22" s="12" t="s">
        <v>52</v>
      </c>
      <c r="B22" s="11">
        <v>402.63</v>
      </c>
    </row>
    <row r="23" spans="1:2" ht="34.5" customHeight="1">
      <c r="A23" s="8" t="s">
        <v>9</v>
      </c>
      <c r="B23" s="21">
        <v>1894</v>
      </c>
    </row>
    <row r="24" spans="1:2" ht="32.25" customHeight="1">
      <c r="A24" s="8" t="s">
        <v>10</v>
      </c>
      <c r="B24" s="21">
        <v>26</v>
      </c>
    </row>
    <row r="25" spans="1:2" ht="18" customHeight="1">
      <c r="A25" s="69" t="s">
        <v>11</v>
      </c>
      <c r="B25" s="21">
        <f>12070-254</f>
        <v>11816</v>
      </c>
    </row>
    <row r="26" spans="1:2" ht="17.25" customHeight="1">
      <c r="A26" s="69"/>
      <c r="B26" s="21">
        <v>3141</v>
      </c>
    </row>
    <row r="27" spans="1:2" ht="18" customHeight="1">
      <c r="A27" s="69" t="s">
        <v>12</v>
      </c>
      <c r="B27" s="21">
        <f>2536-189-44</f>
        <v>2303</v>
      </c>
    </row>
    <row r="28" spans="1:2" ht="15.75" customHeight="1">
      <c r="A28" s="69"/>
      <c r="B28" s="21">
        <v>524</v>
      </c>
    </row>
    <row r="29" spans="1:2" ht="32.25" customHeight="1">
      <c r="A29" s="8" t="s">
        <v>13</v>
      </c>
      <c r="B29" s="21">
        <v>56</v>
      </c>
    </row>
    <row r="30" spans="1:2" ht="32.25" customHeight="1">
      <c r="A30" s="8" t="s">
        <v>14</v>
      </c>
      <c r="B30" s="21">
        <v>2432</v>
      </c>
    </row>
    <row r="31" spans="1:2" ht="33" customHeight="1">
      <c r="A31" s="7" t="s">
        <v>15</v>
      </c>
      <c r="B31" s="21">
        <v>0</v>
      </c>
    </row>
    <row r="32" spans="1:2" ht="33" customHeight="1">
      <c r="A32" s="7" t="s">
        <v>16</v>
      </c>
      <c r="B32" s="21">
        <f>589+1184.29+44</f>
        <v>1817.29</v>
      </c>
    </row>
    <row r="33" spans="1:2" ht="18" customHeight="1">
      <c r="A33" s="70" t="s">
        <v>21</v>
      </c>
      <c r="B33" s="21">
        <v>3933</v>
      </c>
    </row>
    <row r="34" spans="1:2" ht="15.75" customHeight="1">
      <c r="A34" s="71"/>
      <c r="B34" s="21">
        <v>0</v>
      </c>
    </row>
    <row r="35" spans="1:2" ht="70.5" customHeight="1">
      <c r="A35" s="9" t="s">
        <v>22</v>
      </c>
      <c r="B35" s="17" t="s">
        <v>45</v>
      </c>
    </row>
    <row r="36" spans="1:2" ht="49.5" customHeight="1">
      <c r="A36" s="7" t="s">
        <v>17</v>
      </c>
      <c r="B36" s="11">
        <f>B14-B15-B16-B20-B23-B24-B25-B26-B27-B28-B29-B30-B31-B32-B33-B34</f>
        <v>3619.000000000001</v>
      </c>
    </row>
    <row r="37" spans="1:2" ht="81.75" customHeight="1">
      <c r="A37" s="7" t="s">
        <v>18</v>
      </c>
      <c r="B37" s="18" t="s">
        <v>46</v>
      </c>
    </row>
    <row r="38" spans="1:2" ht="48" customHeight="1">
      <c r="A38" s="10" t="s">
        <v>23</v>
      </c>
      <c r="B38" s="29">
        <v>351.2</v>
      </c>
    </row>
    <row r="39" spans="1:2" ht="48.75" customHeight="1">
      <c r="A39" s="10" t="s">
        <v>20</v>
      </c>
      <c r="B39" s="11">
        <f>B13-B14</f>
        <v>-8956.29</v>
      </c>
    </row>
    <row r="40" spans="1:2" ht="81" customHeight="1">
      <c r="A40" s="27" t="s">
        <v>19</v>
      </c>
      <c r="B40" s="28" t="s">
        <v>56</v>
      </c>
    </row>
    <row r="41" spans="1:2" ht="63" customHeight="1">
      <c r="A41" s="72" t="s">
        <v>47</v>
      </c>
      <c r="B41" s="18">
        <v>10.8</v>
      </c>
    </row>
    <row r="42" spans="1:2" ht="17.25" customHeight="1">
      <c r="A42" s="72"/>
      <c r="B42" s="11">
        <v>10.8</v>
      </c>
    </row>
    <row r="43" spans="1:2" ht="34.5" customHeight="1">
      <c r="A43" s="10" t="s">
        <v>2</v>
      </c>
      <c r="B43" s="24">
        <v>5.3644</v>
      </c>
    </row>
    <row r="44" spans="1:2" ht="50.25" customHeight="1">
      <c r="A44" s="7" t="s">
        <v>24</v>
      </c>
      <c r="B44" s="23">
        <v>4.496</v>
      </c>
    </row>
    <row r="45" spans="1:2" ht="51" customHeight="1">
      <c r="A45" s="7" t="s">
        <v>25</v>
      </c>
      <c r="B45" s="23">
        <v>18.159</v>
      </c>
    </row>
    <row r="46" spans="1:2" ht="44.25" customHeight="1">
      <c r="A46" s="72" t="s">
        <v>26</v>
      </c>
      <c r="B46" s="23">
        <v>18.964</v>
      </c>
    </row>
    <row r="47" spans="1:2" ht="18" customHeight="1">
      <c r="A47" s="72"/>
      <c r="B47" s="29">
        <v>0</v>
      </c>
    </row>
    <row r="48" spans="1:2" ht="34.5" customHeight="1">
      <c r="A48" s="72"/>
      <c r="B48" s="30">
        <f>B46</f>
        <v>18.964</v>
      </c>
    </row>
    <row r="49" spans="1:2" ht="52.5" customHeight="1">
      <c r="A49" s="7" t="s">
        <v>27</v>
      </c>
      <c r="B49" s="25" t="s">
        <v>55</v>
      </c>
    </row>
    <row r="50" spans="1:2" ht="39" customHeight="1">
      <c r="A50" s="6" t="s">
        <v>28</v>
      </c>
      <c r="B50" s="19">
        <v>3.47</v>
      </c>
    </row>
    <row r="51" spans="1:2" ht="36.75" customHeight="1">
      <c r="A51" s="6" t="s">
        <v>29</v>
      </c>
      <c r="B51" s="18">
        <v>10</v>
      </c>
    </row>
    <row r="52" spans="1:2" ht="39.75" customHeight="1">
      <c r="A52" s="6" t="s">
        <v>30</v>
      </c>
      <c r="B52" s="18">
        <v>1.11</v>
      </c>
    </row>
    <row r="53" spans="1:2" ht="87" customHeight="1">
      <c r="A53" s="13" t="s">
        <v>54</v>
      </c>
      <c r="B53" s="26">
        <v>167.28</v>
      </c>
    </row>
    <row r="54" spans="1:2" ht="27" customHeight="1">
      <c r="A54" s="5" t="s">
        <v>53</v>
      </c>
      <c r="B54" s="26">
        <v>167.28</v>
      </c>
    </row>
    <row r="55" spans="1:2" ht="84" customHeight="1">
      <c r="A55" s="6" t="s">
        <v>31</v>
      </c>
      <c r="B55" s="18">
        <v>17.8</v>
      </c>
    </row>
    <row r="56" spans="1:2" ht="87" customHeight="1">
      <c r="A56" s="6" t="s">
        <v>32</v>
      </c>
      <c r="B56" s="18">
        <v>0.35</v>
      </c>
    </row>
    <row r="58" spans="1:2" ht="27" customHeight="1">
      <c r="A58" s="73" t="s">
        <v>34</v>
      </c>
      <c r="B58" s="74"/>
    </row>
    <row r="59" spans="1:2" ht="57" customHeight="1">
      <c r="A59" s="73" t="s">
        <v>35</v>
      </c>
      <c r="B59" s="74"/>
    </row>
    <row r="60" spans="1:2" ht="50.25" customHeight="1">
      <c r="A60" s="67" t="s">
        <v>36</v>
      </c>
      <c r="B60" s="68"/>
    </row>
    <row r="61" spans="1:2" ht="66" customHeight="1">
      <c r="A61" s="67" t="s">
        <v>37</v>
      </c>
      <c r="B61" s="68"/>
    </row>
    <row r="62" spans="1:2" ht="39" customHeight="1">
      <c r="A62" s="67" t="s">
        <v>38</v>
      </c>
      <c r="B62" s="68"/>
    </row>
    <row r="63" spans="1:2" ht="56.25" customHeight="1">
      <c r="A63" s="67" t="s">
        <v>39</v>
      </c>
      <c r="B63" s="68"/>
    </row>
  </sheetData>
  <sheetProtection/>
  <mergeCells count="17">
    <mergeCell ref="A41:A42"/>
    <mergeCell ref="A33:A34"/>
    <mergeCell ref="A27:A28"/>
    <mergeCell ref="A25:A26"/>
    <mergeCell ref="A6:B6"/>
    <mergeCell ref="A3:B4"/>
    <mergeCell ref="A7:B7"/>
    <mergeCell ref="A8:B8"/>
    <mergeCell ref="A9:B9"/>
    <mergeCell ref="A10:B10"/>
    <mergeCell ref="A62:B62"/>
    <mergeCell ref="A63:B63"/>
    <mergeCell ref="A46:A48"/>
    <mergeCell ref="A58:B58"/>
    <mergeCell ref="A59:B59"/>
    <mergeCell ref="A60:B60"/>
    <mergeCell ref="A61:B61"/>
  </mergeCells>
  <hyperlinks>
    <hyperlink ref="B40" r:id="rId1" display="http://gazpromenergo.gazprom.ru/investors/1/2018/"/>
  </hyperlinks>
  <printOptions/>
  <pageMargins left="0.8661417322834646" right="0.6299212598425197" top="0.5118110236220472" bottom="0.3937007874015748" header="0.1968503937007874" footer="0.1968503937007874"/>
  <pageSetup horizontalDpi="600" verticalDpi="600" orientation="portrait" paperSize="9" scale="3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Батталова Светлана Даниловна</cp:lastModifiedBy>
  <cp:lastPrinted>2013-10-02T11:44:07Z</cp:lastPrinted>
  <dcterms:created xsi:type="dcterms:W3CDTF">2013-04-08T06:55:43Z</dcterms:created>
  <dcterms:modified xsi:type="dcterms:W3CDTF">2018-04-18T03:50:21Z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